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CKZIU Nr 1\"/>
    </mc:Choice>
  </mc:AlternateContent>
  <bookViews>
    <workbookView xWindow="0" yWindow="0" windowWidth="28800" windowHeight="12435"/>
  </bookViews>
  <sheets>
    <sheet name="CKZIU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2" i="1" l="1"/>
  <c r="C672" i="1"/>
  <c r="F666" i="1"/>
  <c r="F672" i="1" s="1"/>
  <c r="E666" i="1"/>
  <c r="E672" i="1" s="1"/>
  <c r="D666" i="1"/>
  <c r="C666" i="1"/>
  <c r="F646" i="1"/>
  <c r="E646" i="1"/>
  <c r="F643" i="1"/>
  <c r="F655" i="1" s="1"/>
  <c r="E643" i="1"/>
  <c r="E655" i="1" s="1"/>
  <c r="F630" i="1"/>
  <c r="E630" i="1"/>
  <c r="F627" i="1"/>
  <c r="E627" i="1"/>
  <c r="E637" i="1" s="1"/>
  <c r="F624" i="1"/>
  <c r="F637" i="1" s="1"/>
  <c r="E624" i="1"/>
  <c r="F612" i="1"/>
  <c r="E612" i="1"/>
  <c r="F607" i="1"/>
  <c r="E607" i="1"/>
  <c r="E605" i="1" s="1"/>
  <c r="E618" i="1" s="1"/>
  <c r="F605" i="1"/>
  <c r="F618" i="1" s="1"/>
  <c r="F587" i="1"/>
  <c r="E587" i="1"/>
  <c r="F582" i="1"/>
  <c r="F598" i="1" s="1"/>
  <c r="E582" i="1"/>
  <c r="E598" i="1" s="1"/>
  <c r="D576" i="1"/>
  <c r="C576" i="1"/>
  <c r="F545" i="1"/>
  <c r="E545" i="1"/>
  <c r="F542" i="1"/>
  <c r="E542" i="1"/>
  <c r="F539" i="1"/>
  <c r="E539" i="1"/>
  <c r="F531" i="1"/>
  <c r="F530" i="1" s="1"/>
  <c r="E531" i="1"/>
  <c r="E530" i="1" s="1"/>
  <c r="F517" i="1"/>
  <c r="F560" i="1" s="1"/>
  <c r="E517" i="1"/>
  <c r="E560" i="1" s="1"/>
  <c r="C492" i="1"/>
  <c r="B492" i="1"/>
  <c r="C487" i="1"/>
  <c r="C486" i="1" s="1"/>
  <c r="B487" i="1"/>
  <c r="B486" i="1" s="1"/>
  <c r="C481" i="1"/>
  <c r="B481" i="1"/>
  <c r="B475" i="1" s="1"/>
  <c r="C476" i="1"/>
  <c r="C475" i="1" s="1"/>
  <c r="B476" i="1"/>
  <c r="C446" i="1"/>
  <c r="E437" i="1"/>
  <c r="D437" i="1"/>
  <c r="C437" i="1"/>
  <c r="B437" i="1"/>
  <c r="D429" i="1"/>
  <c r="C429" i="1"/>
  <c r="D421" i="1"/>
  <c r="C421" i="1"/>
  <c r="J412" i="1"/>
  <c r="I412" i="1"/>
  <c r="H412" i="1"/>
  <c r="B412" i="1"/>
  <c r="K411" i="1"/>
  <c r="E411" i="1"/>
  <c r="K410" i="1"/>
  <c r="E410" i="1"/>
  <c r="K409" i="1"/>
  <c r="E409" i="1"/>
  <c r="E408" i="1"/>
  <c r="K408" i="1" s="1"/>
  <c r="K407" i="1"/>
  <c r="K406" i="1" s="1"/>
  <c r="E407" i="1"/>
  <c r="J406" i="1"/>
  <c r="I406" i="1"/>
  <c r="H406" i="1"/>
  <c r="G406" i="1"/>
  <c r="F406" i="1"/>
  <c r="E406" i="1"/>
  <c r="D406" i="1"/>
  <c r="C406" i="1"/>
  <c r="B406" i="1"/>
  <c r="K405" i="1"/>
  <c r="E405" i="1"/>
  <c r="E404" i="1"/>
  <c r="K404" i="1" s="1"/>
  <c r="K403" i="1"/>
  <c r="E403" i="1"/>
  <c r="J402" i="1"/>
  <c r="I402" i="1"/>
  <c r="H402" i="1"/>
  <c r="G402" i="1"/>
  <c r="G412" i="1" s="1"/>
  <c r="F402" i="1"/>
  <c r="F412" i="1" s="1"/>
  <c r="E402" i="1"/>
  <c r="E412" i="1" s="1"/>
  <c r="D402" i="1"/>
  <c r="D412" i="1" s="1"/>
  <c r="C402" i="1"/>
  <c r="C412" i="1" s="1"/>
  <c r="B402" i="1"/>
  <c r="K401" i="1"/>
  <c r="E401" i="1"/>
  <c r="D382" i="1"/>
  <c r="C382" i="1"/>
  <c r="D375" i="1"/>
  <c r="C375" i="1"/>
  <c r="D370" i="1"/>
  <c r="C370" i="1"/>
  <c r="D362" i="1"/>
  <c r="C362" i="1"/>
  <c r="D343" i="1"/>
  <c r="C343" i="1"/>
  <c r="C354" i="1" s="1"/>
  <c r="D332" i="1"/>
  <c r="D354" i="1" s="1"/>
  <c r="C332" i="1"/>
  <c r="D323" i="1"/>
  <c r="D302" i="1"/>
  <c r="C302" i="1"/>
  <c r="C323" i="1" s="1"/>
  <c r="D290" i="1"/>
  <c r="C290" i="1"/>
  <c r="E275" i="1"/>
  <c r="D275" i="1"/>
  <c r="C275" i="1"/>
  <c r="B275" i="1"/>
  <c r="E267" i="1"/>
  <c r="D267" i="1"/>
  <c r="C267" i="1"/>
  <c r="B267" i="1"/>
  <c r="D250" i="1"/>
  <c r="C250" i="1"/>
  <c r="D238" i="1"/>
  <c r="C238" i="1"/>
  <c r="D234" i="1"/>
  <c r="D242" i="1" s="1"/>
  <c r="C234" i="1"/>
  <c r="C242" i="1" s="1"/>
  <c r="E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 s="1"/>
  <c r="F202" i="1"/>
  <c r="F223" i="1" s="1"/>
  <c r="E202" i="1"/>
  <c r="D202" i="1"/>
  <c r="D223" i="1" s="1"/>
  <c r="C202" i="1"/>
  <c r="C223" i="1" s="1"/>
  <c r="G201" i="1"/>
  <c r="G200" i="1"/>
  <c r="G199" i="1"/>
  <c r="G198" i="1"/>
  <c r="G197" i="1"/>
  <c r="G196" i="1"/>
  <c r="G195" i="1"/>
  <c r="G194" i="1"/>
  <c r="G193" i="1"/>
  <c r="H185" i="1"/>
  <c r="G185" i="1"/>
  <c r="F185" i="1"/>
  <c r="E185" i="1"/>
  <c r="I184" i="1"/>
  <c r="I183" i="1"/>
  <c r="I182" i="1"/>
  <c r="I185" i="1" s="1"/>
  <c r="I181" i="1"/>
  <c r="I180" i="1"/>
  <c r="G173" i="1"/>
  <c r="F173" i="1"/>
  <c r="E173" i="1"/>
  <c r="G166" i="1"/>
  <c r="F166" i="1"/>
  <c r="E166" i="1"/>
  <c r="D134" i="1"/>
  <c r="C134" i="1"/>
  <c r="I121" i="1"/>
  <c r="H121" i="1"/>
  <c r="G121" i="1"/>
  <c r="F121" i="1"/>
  <c r="E121" i="1"/>
  <c r="D121" i="1"/>
  <c r="C121" i="1"/>
  <c r="B121" i="1"/>
  <c r="E97" i="1"/>
  <c r="E96" i="1"/>
  <c r="E95" i="1"/>
  <c r="E94" i="1" s="1"/>
  <c r="D94" i="1"/>
  <c r="C94" i="1"/>
  <c r="B94" i="1"/>
  <c r="E93" i="1"/>
  <c r="E92" i="1"/>
  <c r="D92" i="1"/>
  <c r="D98" i="1" s="1"/>
  <c r="C92" i="1"/>
  <c r="C98" i="1" s="1"/>
  <c r="B92" i="1"/>
  <c r="B98" i="1" s="1"/>
  <c r="E91" i="1"/>
  <c r="E98" i="1" s="1"/>
  <c r="E88" i="1"/>
  <c r="E87" i="1"/>
  <c r="E86" i="1"/>
  <c r="E85" i="1" s="1"/>
  <c r="D85" i="1"/>
  <c r="C85" i="1"/>
  <c r="B85" i="1"/>
  <c r="E84" i="1"/>
  <c r="E83" i="1"/>
  <c r="E82" i="1" s="1"/>
  <c r="E89" i="1" s="1"/>
  <c r="D82" i="1"/>
  <c r="D89" i="1" s="1"/>
  <c r="C82" i="1"/>
  <c r="C89" i="1" s="1"/>
  <c r="B82" i="1"/>
  <c r="B89" i="1" s="1"/>
  <c r="E81" i="1"/>
  <c r="C68" i="1"/>
  <c r="C66" i="1"/>
  <c r="C61" i="1"/>
  <c r="C58" i="1"/>
  <c r="C55" i="1"/>
  <c r="C52" i="1"/>
  <c r="C69" i="1" s="1"/>
  <c r="C49" i="1"/>
  <c r="C4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F29" i="1" s="1"/>
  <c r="E26" i="1"/>
  <c r="D26" i="1"/>
  <c r="C26" i="1"/>
  <c r="B26" i="1"/>
  <c r="I25" i="1"/>
  <c r="I24" i="1"/>
  <c r="I22" i="1" s="1"/>
  <c r="I23" i="1"/>
  <c r="H22" i="1"/>
  <c r="H29" i="1" s="1"/>
  <c r="H37" i="1" s="1"/>
  <c r="G22" i="1"/>
  <c r="G29" i="1" s="1"/>
  <c r="F22" i="1"/>
  <c r="E22" i="1"/>
  <c r="E29" i="1" s="1"/>
  <c r="D22" i="1"/>
  <c r="D29" i="1" s="1"/>
  <c r="C22" i="1"/>
  <c r="B22" i="1"/>
  <c r="I21" i="1"/>
  <c r="I29" i="1" s="1"/>
  <c r="H19" i="1"/>
  <c r="D19" i="1"/>
  <c r="D37" i="1" s="1"/>
  <c r="I18" i="1"/>
  <c r="I17" i="1"/>
  <c r="I16" i="1" s="1"/>
  <c r="I19" i="1" s="1"/>
  <c r="H16" i="1"/>
  <c r="G16" i="1"/>
  <c r="F16" i="1"/>
  <c r="E16" i="1"/>
  <c r="D16" i="1"/>
  <c r="C16" i="1"/>
  <c r="B16" i="1"/>
  <c r="I15" i="1"/>
  <c r="I14" i="1"/>
  <c r="I13" i="1"/>
  <c r="I12" i="1"/>
  <c r="H12" i="1"/>
  <c r="G12" i="1"/>
  <c r="G19" i="1" s="1"/>
  <c r="G37" i="1" s="1"/>
  <c r="F12" i="1"/>
  <c r="F19" i="1" s="1"/>
  <c r="E12" i="1"/>
  <c r="E19" i="1" s="1"/>
  <c r="D12" i="1"/>
  <c r="C12" i="1"/>
  <c r="C19" i="1" s="1"/>
  <c r="C37" i="1" s="1"/>
  <c r="B12" i="1"/>
  <c r="B19" i="1" s="1"/>
  <c r="B37" i="1" s="1"/>
  <c r="I11" i="1"/>
  <c r="I36" i="1" s="1"/>
  <c r="F37" i="1" l="1"/>
  <c r="K402" i="1"/>
  <c r="K412" i="1" s="1"/>
  <c r="G223" i="1"/>
  <c r="I37" i="1"/>
  <c r="E37" i="1"/>
</calcChain>
</file>

<file path=xl/sharedStrings.xml><?xml version="1.0" encoding="utf-8"?>
<sst xmlns="http://schemas.openxmlformats.org/spreadsheetml/2006/main" count="654" uniqueCount="441">
  <si>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</si>
  <si>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</si>
  <si>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</si>
  <si>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</si>
  <si>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</si>
  <si>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</si>
  <si>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</si>
  <si>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</si>
  <si>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</si>
  <si>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</si>
  <si>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</si>
  <si>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</si>
  <si>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</si>
  <si>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</si>
  <si>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</si>
  <si>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</si>
  <si>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</si>
  <si>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</si>
  <si>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</si>
  <si>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</si>
  <si>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</si>
  <si>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</si>
  <si>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</si>
  <si>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</si>
  <si>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</si>
  <si>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</si>
  <si>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</si>
  <si>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</si>
  <si>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</si>
  <si>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</si>
  <si>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</si>
  <si>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</si>
  <si>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</si>
  <si>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</si>
  <si>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</si>
  <si>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</si>
  <si>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</si>
  <si>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</si>
  <si>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</si>
  <si>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</si>
  <si>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</si>
  <si>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</si>
  <si>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</si>
  <si>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</si>
  <si>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</si>
  <si>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</si>
  <si>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</si>
  <si>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</si>
  <si>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</si>
  <si>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</si>
  <si>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</si>
  <si>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</si>
  <si>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</si>
  <si>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</si>
  <si>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</si>
  <si>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</si>
  <si>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</si>
  <si>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</si>
  <si>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</si>
  <si>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</si>
  <si>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</si>
  <si>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</si>
  <si>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</si>
  <si>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</si>
  <si>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</si>
  <si>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</si>
  <si>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</si>
  <si>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</si>
  <si>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</si>
  <si>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</si>
  <si>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</si>
  <si>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</si>
  <si>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</si>
  <si>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</si>
  <si>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</si>
  <si>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</si>
  <si>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</si>
  <si>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</si>
  <si>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</si>
  <si>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</si>
  <si>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</si>
  <si>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</si>
  <si>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</si>
  <si>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</si>
  <si>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</si>
  <si>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</si>
  <si>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</si>
  <si>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</si>
  <si>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</si>
  <si>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</si>
  <si>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</si>
  <si>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</si>
  <si>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</si>
  <si>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</si>
  <si>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</si>
  <si>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</si>
  <si>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</si>
  <si>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</si>
  <si>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</si>
  <si>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</si>
  <si>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</si>
  <si>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</si>
  <si>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</si>
  <si>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</si>
  <si>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</si>
  <si>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</si>
  <si>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</si>
  <si>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</si>
  <si>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</si>
  <si>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</si>
  <si>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</si>
  <si>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</si>
  <si>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</si>
  <si>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</si>
  <si>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</si>
  <si>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</si>
  <si>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</si>
  <si>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</si>
  <si>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</si>
  <si>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</si>
  <si>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</si>
  <si>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</si>
  <si>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</si>
  <si>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</si>
  <si>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</si>
  <si>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</si>
  <si>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</si>
  <si>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</si>
  <si>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</si>
  <si>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</si>
  <si>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</si>
  <si>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</si>
  <si>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</si>
  <si>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</si>
  <si>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</si>
  <si>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</si>
  <si>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</si>
  <si>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</si>
  <si>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</si>
  <si>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</si>
  <si>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</si>
  <si>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</si>
  <si>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</si>
  <si>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</si>
  <si>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</si>
  <si>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</si>
  <si>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</si>
  <si>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</si>
  <si>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</si>
  <si>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</si>
  <si>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</si>
  <si>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</si>
  <si>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</si>
  <si>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</si>
  <si>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</si>
  <si>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</si>
  <si>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</si>
  <si>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</si>
  <si>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</si>
  <si>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</si>
  <si>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</si>
  <si>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</si>
  <si>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</si>
  <si>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</si>
  <si>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</si>
  <si>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</si>
  <si>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</si>
  <si>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</si>
  <si>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</si>
  <si>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</si>
  <si>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</si>
  <si>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</si>
  <si>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</si>
  <si>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</si>
  <si>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</si>
  <si>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</si>
  <si>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</si>
  <si>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</si>
  <si>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</si>
  <si>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</si>
  <si>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</si>
  <si>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</si>
  <si>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</si>
  <si>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</si>
  <si>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</si>
  <si>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</si>
  <si>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</si>
  <si>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</si>
  <si>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</si>
  <si>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</si>
  <si>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</si>
  <si>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</si>
  <si>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</si>
  <si>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</si>
  <si>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</si>
  <si>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</si>
  <si>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</si>
  <si>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</si>
  <si>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</si>
  <si>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</si>
  <si>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</si>
  <si>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</si>
  <si>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</si>
  <si>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</si>
  <si>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</si>
  <si>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</si>
  <si>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</si>
  <si>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</si>
  <si>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</si>
  <si>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</si>
  <si>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</si>
  <si>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</si>
  <si>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</si>
  <si>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</si>
  <si>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</si>
  <si>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</si>
  <si>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</si>
  <si>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</si>
  <si>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</si>
  <si>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</si>
  <si>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</si>
  <si>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</si>
  <si>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</si>
  <si>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</si>
  <si>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</si>
  <si>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</si>
  <si>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</si>
  <si>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</si>
  <si>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</si>
  <si>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</si>
  <si>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</si>
  <si>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</si>
  <si>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</si>
  <si>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</si>
  <si>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</si>
  <si>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</si>
  <si>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</si>
  <si>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</si>
  <si>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</si>
  <si>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</si>
  <si>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</si>
  <si>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</si>
  <si>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</si>
  <si>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</si>
  <si>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</si>
  <si>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</si>
  <si>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</si>
  <si>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</si>
  <si>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</si>
  <si>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</si>
  <si>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</si>
  <si>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</si>
  <si>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</si>
  <si>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</si>
  <si>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</si>
  <si>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</si>
  <si>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</si>
  <si>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</si>
  <si>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</si>
  <si>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</si>
  <si>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</si>
  <si>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</si>
  <si>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</si>
  <si>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</si>
  <si>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</si>
  <si>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</si>
  <si>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</si>
  <si>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</si>
  <si>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</si>
  <si>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</si>
  <si>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</si>
  <si>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</si>
  <si>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</si>
  <si>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</si>
  <si>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</si>
  <si>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</si>
  <si>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</si>
  <si>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</si>
  <si>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</si>
  <si>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</si>
  <si>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</si>
  <si>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</si>
  <si>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</si>
  <si>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</si>
  <si>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</si>
  <si>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</si>
  <si>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</si>
  <si>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</si>
  <si>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</si>
  <si>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</si>
  <si>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</si>
  <si>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</si>
  <si>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</si>
  <si>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</si>
  <si>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</si>
  <si>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</si>
  <si>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</si>
  <si>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</si>
  <si>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</si>
  <si>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</si>
  <si>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</si>
  <si>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</si>
  <si>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</si>
  <si>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</si>
  <si>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</si>
  <si>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</si>
  <si>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</si>
  <si>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</si>
  <si>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</si>
  <si>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</si>
  <si>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</si>
  <si>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</si>
  <si>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</si>
  <si>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</si>
  <si>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</si>
  <si>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</si>
  <si>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</si>
  <si>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</si>
  <si>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</si>
  <si>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</si>
  <si>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</si>
  <si>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</si>
  <si>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</si>
  <si>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</si>
  <si>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</si>
  <si>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</si>
  <si>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</si>
  <si>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</si>
  <si>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</si>
  <si>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</si>
  <si>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</si>
  <si>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</si>
  <si>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</si>
  <si>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</si>
  <si>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</si>
  <si>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</si>
  <si>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</si>
  <si>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</si>
  <si>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</si>
  <si>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</si>
  <si>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</si>
  <si>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</si>
  <si>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</si>
  <si>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ok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</si>
  <si>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</si>
  <si>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</si>
  <si>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</si>
  <si>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</si>
  <si>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</si>
  <si>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</si>
  <si>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</si>
  <si>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</si>
  <si>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</si>
  <si>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</si>
  <si>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</si>
  <si>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</si>
  <si>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</si>
  <si>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</si>
  <si>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</si>
  <si>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</si>
  <si>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</si>
  <si>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</si>
  <si>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</si>
  <si>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</si>
  <si>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</si>
  <si>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</si>
  <si>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</si>
  <si>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</si>
  <si>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</si>
  <si>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</si>
  <si>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</si>
  <si>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</si>
  <si>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</si>
  <si>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</si>
  <si>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</si>
  <si>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</si>
  <si>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</si>
  <si>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</si>
  <si>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</si>
  <si>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</si>
  <si>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</si>
  <si>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</si>
  <si>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</si>
  <si>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</si>
  <si>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</si>
  <si>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</si>
  <si>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</si>
  <si>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</si>
  <si>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</si>
  <si>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</si>
  <si>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</si>
  <si>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</si>
  <si>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</si>
  <si>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</si>
  <si>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</si>
  <si>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</si>
  <si>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</si>
  <si>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</si>
  <si>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</si>
  <si>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</si>
  <si>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</si>
  <si>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</si>
  <si>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</si>
  <si>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</si>
  <si>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</si>
  <si>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</si>
  <si>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</si>
  <si>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</si>
  <si>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</si>
  <si>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</si>
  <si>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</si>
  <si>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</si>
  <si>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</si>
  <si>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</si>
  <si>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</si>
  <si>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</si>
  <si>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</si>
  <si>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</si>
  <si>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</si>
  <si>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</si>
  <si>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</si>
  <si>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</si>
  <si>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</si>
  <si>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</si>
  <si>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</si>
  <si>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</si>
  <si>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</si>
  <si>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</si>
  <si>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</si>
  <si>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</si>
  <si>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</si>
  <si>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</si>
  <si>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</si>
  <si>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</si>
  <si>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</si>
  <si>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</si>
  <si>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………………………….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</si>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</sst>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27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7" fillId="0" borderId="0" xfId="3" applyNumberFormat="1" applyFont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9" fillId="0" borderId="0" xfId="0" applyFont="1" applyAlignment="1">
      <alignment horizontal="left" wrapText="1"/>
    </xf>
    <xf numFmtId="4" fontId="8" fillId="0" borderId="0" xfId="0" applyNumberFormat="1" applyFont="1" applyAlignment="1">
      <alignment vertical="center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12" xfId="4" applyFont="1" applyFill="1" applyBorder="1" applyAlignment="1">
      <alignment wrapTex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3" borderId="21" xfId="0" applyNumberFormat="1" applyFont="1" applyFill="1" applyBorder="1" applyAlignment="1">
      <alignment horizontal="right"/>
    </xf>
    <xf numFmtId="4" fontId="11" fillId="3" borderId="22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" fontId="8" fillId="3" borderId="0" xfId="0" applyNumberFormat="1" applyFont="1" applyFill="1" applyAlignment="1">
      <alignment vertical="center"/>
    </xf>
    <xf numFmtId="0" fontId="14" fillId="0" borderId="20" xfId="0" applyFont="1" applyFill="1" applyBorder="1"/>
    <xf numFmtId="2" fontId="14" fillId="3" borderId="21" xfId="0" applyNumberFormat="1" applyFont="1" applyFill="1" applyBorder="1" applyAlignment="1">
      <alignment horizontal="right"/>
    </xf>
    <xf numFmtId="4" fontId="14" fillId="3" borderId="21" xfId="0" applyNumberFormat="1" applyFont="1" applyFill="1" applyBorder="1" applyAlignment="1">
      <alignment horizontal="right"/>
    </xf>
    <xf numFmtId="4" fontId="14" fillId="3" borderId="22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2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5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16" fillId="4" borderId="27" xfId="0" applyFont="1" applyFill="1" applyBorder="1" applyAlignment="1">
      <alignment horizontal="center" wrapText="1"/>
    </xf>
    <xf numFmtId="0" fontId="16" fillId="4" borderId="28" xfId="0" applyFont="1" applyFill="1" applyBorder="1" applyAlignment="1">
      <alignment horizont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wrapText="1"/>
    </xf>
    <xf numFmtId="0" fontId="16" fillId="4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wrapText="1"/>
    </xf>
    <xf numFmtId="0" fontId="16" fillId="4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7" fillId="5" borderId="16" xfId="0" applyFont="1" applyFill="1" applyBorder="1" applyAlignment="1"/>
    <xf numFmtId="0" fontId="17" fillId="5" borderId="18" xfId="0" applyFont="1" applyFill="1" applyBorder="1" applyAlignment="1"/>
    <xf numFmtId="0" fontId="0" fillId="0" borderId="19" xfId="0" applyBorder="1" applyAlignment="1"/>
    <xf numFmtId="0" fontId="16" fillId="4" borderId="16" xfId="0" applyFont="1" applyFill="1" applyBorder="1"/>
    <xf numFmtId="0" fontId="16" fillId="4" borderId="19" xfId="0" applyFont="1" applyFill="1" applyBorder="1"/>
    <xf numFmtId="4" fontId="16" fillId="4" borderId="35" xfId="0" applyNumberFormat="1" applyFont="1" applyFill="1" applyBorder="1" applyAlignment="1">
      <alignment horizontal="right"/>
    </xf>
    <xf numFmtId="0" fontId="16" fillId="5" borderId="16" xfId="0" applyFont="1" applyFill="1" applyBorder="1"/>
    <xf numFmtId="0" fontId="16" fillId="5" borderId="19" xfId="0" applyFont="1" applyFill="1" applyBorder="1"/>
    <xf numFmtId="4" fontId="16" fillId="5" borderId="35" xfId="0" applyNumberFormat="1" applyFont="1" applyFill="1" applyBorder="1" applyAlignment="1">
      <alignment horizontal="right"/>
    </xf>
    <xf numFmtId="0" fontId="18" fillId="0" borderId="16" xfId="0" applyFont="1" applyBorder="1"/>
    <xf numFmtId="0" fontId="18" fillId="0" borderId="19" xfId="0" applyFont="1" applyBorder="1"/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0" fontId="18" fillId="0" borderId="36" xfId="0" applyFont="1" applyBorder="1"/>
    <xf numFmtId="0" fontId="18" fillId="0" borderId="37" xfId="0" applyFont="1" applyBorder="1"/>
    <xf numFmtId="4" fontId="18" fillId="0" borderId="38" xfId="0" applyNumberFormat="1" applyFont="1" applyBorder="1" applyAlignment="1">
      <alignment horizontal="right"/>
    </xf>
    <xf numFmtId="0" fontId="16" fillId="5" borderId="39" xfId="0" applyFont="1" applyFill="1" applyBorder="1"/>
    <xf numFmtId="0" fontId="16" fillId="5" borderId="40" xfId="0" applyFont="1" applyFill="1" applyBorder="1"/>
    <xf numFmtId="4" fontId="16" fillId="5" borderId="34" xfId="0" applyNumberFormat="1" applyFont="1" applyFill="1" applyBorder="1" applyAlignment="1">
      <alignment horizontal="right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4" fontId="18" fillId="0" borderId="35" xfId="0" applyNumberFormat="1" applyFont="1" applyFill="1" applyBorder="1" applyAlignment="1">
      <alignment horizontal="right"/>
    </xf>
    <xf numFmtId="0" fontId="16" fillId="0" borderId="16" xfId="0" applyFont="1" applyFill="1" applyBorder="1"/>
    <xf numFmtId="0" fontId="16" fillId="0" borderId="19" xfId="0" applyFont="1" applyFill="1" applyBorder="1"/>
    <xf numFmtId="4" fontId="16" fillId="0" borderId="35" xfId="0" applyNumberFormat="1" applyFont="1" applyFill="1" applyBorder="1" applyAlignment="1">
      <alignment horizontal="right"/>
    </xf>
    <xf numFmtId="0" fontId="16" fillId="4" borderId="42" xfId="0" applyFont="1" applyFill="1" applyBorder="1"/>
    <xf numFmtId="0" fontId="16" fillId="4" borderId="43" xfId="0" applyFont="1" applyFill="1" applyBorder="1"/>
    <xf numFmtId="4" fontId="16" fillId="4" borderId="44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24" fillId="0" borderId="0" xfId="0" applyFont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11" fillId="4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0" fillId="0" borderId="0" xfId="0" applyAlignment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4" borderId="29" xfId="0" applyFont="1" applyFill="1" applyBorder="1" applyAlignment="1">
      <alignment horizontal="center" wrapText="1"/>
    </xf>
    <xf numFmtId="0" fontId="11" fillId="4" borderId="56" xfId="0" applyFont="1" applyFill="1" applyBorder="1" applyAlignment="1">
      <alignment horizontal="center" wrapText="1"/>
    </xf>
    <xf numFmtId="0" fontId="11" fillId="4" borderId="57" xfId="0" applyFont="1" applyFill="1" applyBorder="1" applyAlignment="1">
      <alignment horizontal="center" wrapText="1"/>
    </xf>
    <xf numFmtId="0" fontId="11" fillId="4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4" borderId="59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 wrapText="1"/>
    </xf>
    <xf numFmtId="0" fontId="11" fillId="4" borderId="50" xfId="0" applyFont="1" applyFill="1" applyBorder="1" applyAlignment="1">
      <alignment horizontal="center" wrapText="1"/>
    </xf>
    <xf numFmtId="0" fontId="11" fillId="4" borderId="60" xfId="0" applyFont="1" applyFill="1" applyBorder="1" applyAlignment="1">
      <alignment horizontal="center" wrapText="1"/>
    </xf>
    <xf numFmtId="0" fontId="11" fillId="4" borderId="61" xfId="0" applyFont="1" applyFill="1" applyBorder="1" applyAlignment="1">
      <alignment horizontal="center" wrapText="1"/>
    </xf>
    <xf numFmtId="0" fontId="11" fillId="4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4" borderId="70" xfId="0" applyFont="1" applyFill="1" applyBorder="1" applyAlignment="1">
      <alignment horizontal="center" wrapText="1"/>
    </xf>
    <xf numFmtId="0" fontId="11" fillId="4" borderId="71" xfId="0" applyFont="1" applyFill="1" applyBorder="1" applyAlignment="1">
      <alignment horizontal="center" wrapText="1"/>
    </xf>
    <xf numFmtId="0" fontId="11" fillId="4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4" borderId="27" xfId="0" applyFont="1" applyFill="1" applyBorder="1" applyAlignment="1">
      <alignment wrapText="1"/>
    </xf>
    <xf numFmtId="0" fontId="11" fillId="4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3" fillId="6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33" fillId="6" borderId="45" xfId="0" applyNumberFormat="1" applyFont="1" applyFill="1" applyBorder="1" applyAlignment="1">
      <alignment horizontal="center" vertical="center" wrapText="1"/>
    </xf>
    <xf numFmtId="4" fontId="33" fillId="6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6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6" borderId="87" xfId="0" applyNumberFormat="1" applyFont="1" applyFill="1" applyBorder="1" applyAlignment="1">
      <alignment vertical="center"/>
    </xf>
    <xf numFmtId="4" fontId="33" fillId="6" borderId="45" xfId="0" applyNumberFormat="1" applyFont="1" applyFill="1" applyBorder="1" applyAlignment="1">
      <alignment vertical="center"/>
    </xf>
    <xf numFmtId="4" fontId="23" fillId="6" borderId="5" xfId="0" applyNumberFormat="1" applyFont="1" applyFill="1" applyBorder="1" applyAlignment="1">
      <alignment horizontal="center"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6" borderId="86" xfId="0" applyNumberFormat="1" applyFont="1" applyFill="1" applyBorder="1" applyAlignment="1">
      <alignment vertical="center"/>
    </xf>
    <xf numFmtId="4" fontId="33" fillId="6" borderId="4" xfId="0" applyNumberFormat="1" applyFont="1" applyFill="1" applyBorder="1" applyAlignment="1">
      <alignment vertical="center"/>
    </xf>
    <xf numFmtId="4" fontId="33" fillId="6" borderId="5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4" fillId="6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3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8" fillId="0" borderId="0" xfId="0" applyNumberFormat="1" applyFont="1" applyAlignment="1" applyProtection="1">
      <alignment horizontal="left" vertical="center"/>
      <protection locked="0"/>
    </xf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6" borderId="67" xfId="0" applyNumberFormat="1" applyFont="1" applyFill="1" applyBorder="1" applyAlignment="1" applyProtection="1">
      <alignment horizontal="right" vertical="center" wrapText="1"/>
    </xf>
    <xf numFmtId="4" fontId="33" fillId="6" borderId="74" xfId="0" applyNumberFormat="1" applyFont="1" applyFill="1" applyBorder="1" applyAlignment="1" applyProtection="1">
      <alignment horizontal="right" vertical="center" wrapText="1"/>
    </xf>
    <xf numFmtId="0" fontId="36" fillId="0" borderId="0" xfId="0" applyNumberFormat="1" applyFont="1" applyAlignment="1" applyProtection="1">
      <alignment horizontal="left" vertical="center" wrapText="1"/>
      <protection locked="0"/>
    </xf>
    <xf numFmtId="0" fontId="24" fillId="0" borderId="0" xfId="0" applyFont="1"/>
    <xf numFmtId="4" fontId="39" fillId="0" borderId="0" xfId="0" applyNumberFormat="1" applyFont="1" applyAlignment="1">
      <alignment horizontal="center" vertical="center" wrapText="1"/>
    </xf>
    <xf numFmtId="4" fontId="33" fillId="6" borderId="5" xfId="0" applyNumberFormat="1" applyFont="1" applyFill="1" applyBorder="1" applyAlignment="1" applyProtection="1">
      <alignment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23" fillId="6" borderId="4" xfId="0" applyNumberFormat="1" applyFont="1" applyFill="1" applyBorder="1" applyAlignment="1" applyProtection="1">
      <alignment horizontal="right" vertical="center" wrapText="1"/>
    </xf>
    <xf numFmtId="4" fontId="23" fillId="6" borderId="45" xfId="0" applyNumberFormat="1" applyFont="1" applyFill="1" applyBorder="1" applyAlignment="1" applyProtection="1">
      <alignment horizontal="right" vertical="center" wrapText="1"/>
    </xf>
    <xf numFmtId="4" fontId="33" fillId="6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6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33" fillId="6" borderId="3" xfId="0" applyNumberFormat="1" applyFont="1" applyFill="1" applyBorder="1" applyAlignment="1">
      <alignment horizontal="center" vertical="center" wrapText="1"/>
    </xf>
    <xf numFmtId="4" fontId="33" fillId="6" borderId="5" xfId="0" applyNumberFormat="1" applyFont="1" applyFill="1" applyBorder="1" applyAlignment="1">
      <alignment horizontal="center" vertical="center" wrapText="1"/>
    </xf>
    <xf numFmtId="4" fontId="23" fillId="6" borderId="4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6" borderId="5" xfId="0" applyNumberFormat="1" applyFont="1" applyFill="1" applyBorder="1" applyAlignment="1">
      <alignment horizontal="left" vertical="center" wrapText="1"/>
    </xf>
    <xf numFmtId="4" fontId="33" fillId="6" borderId="1" xfId="0" applyNumberFormat="1" applyFont="1" applyFill="1" applyBorder="1" applyAlignment="1">
      <alignment horizontal="right" vertical="center" wrapText="1"/>
    </xf>
    <xf numFmtId="4" fontId="33" fillId="6" borderId="45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vertical="center"/>
    </xf>
    <xf numFmtId="4" fontId="33" fillId="6" borderId="45" xfId="0" applyNumberFormat="1" applyFont="1" applyFill="1" applyBorder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3" fillId="6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55" xfId="0" applyNumberFormat="1" applyFont="1" applyFill="1" applyBorder="1" applyAlignment="1">
      <alignment horizontal="left" vertical="center" wrapText="1"/>
    </xf>
    <xf numFmtId="4" fontId="34" fillId="0" borderId="32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>
      <alignment vertical="center"/>
    </xf>
    <xf numFmtId="4" fontId="33" fillId="6" borderId="3" xfId="0" applyNumberFormat="1" applyFont="1" applyFill="1" applyBorder="1" applyAlignment="1">
      <alignment horizontal="left" vertical="center"/>
    </xf>
    <xf numFmtId="4" fontId="33" fillId="6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1" fillId="0" borderId="0" xfId="4" applyFont="1" applyBorder="1" applyAlignment="1"/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Border="1" applyAlignment="1">
      <alignment wrapText="1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6" borderId="3" xfId="0" applyNumberFormat="1" applyFont="1" applyFill="1" applyBorder="1" applyAlignment="1" applyProtection="1">
      <alignment horizontal="justify" vertical="center"/>
      <protection locked="0"/>
    </xf>
    <xf numFmtId="4" fontId="33" fillId="6" borderId="5" xfId="0" applyNumberFormat="1" applyFont="1" applyFill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23" fillId="6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23" fillId="6" borderId="3" xfId="0" applyNumberFormat="1" applyFont="1" applyFill="1" applyBorder="1" applyAlignment="1" applyProtection="1">
      <alignment vertical="center"/>
      <protection locked="0"/>
    </xf>
    <xf numFmtId="4" fontId="23" fillId="6" borderId="5" xfId="0" applyNumberFormat="1" applyFont="1" applyFill="1" applyBorder="1" applyAlignment="1" applyProtection="1">
      <alignment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justify" vertical="center"/>
    </xf>
    <xf numFmtId="4" fontId="23" fillId="6" borderId="3" xfId="0" applyNumberFormat="1" applyFont="1" applyFill="1" applyBorder="1" applyAlignment="1">
      <alignment horizontal="left" vertical="center"/>
    </xf>
    <xf numFmtId="4" fontId="23" fillId="6" borderId="5" xfId="0" applyNumberFormat="1" applyFont="1" applyFill="1" applyBorder="1" applyAlignment="1">
      <alignment horizontal="left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3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44" fillId="0" borderId="0" xfId="0" applyNumberFormat="1" applyFont="1" applyFill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5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6" fillId="6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6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6" fillId="6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4" borderId="106" xfId="0" applyFont="1" applyFill="1" applyBorder="1" applyAlignment="1">
      <alignment horizontal="center" wrapText="1"/>
    </xf>
    <xf numFmtId="4" fontId="3" fillId="6" borderId="7" xfId="0" applyNumberFormat="1" applyFont="1" applyFill="1" applyBorder="1" applyAlignment="1">
      <alignment horizontal="center" vertical="center" wrapText="1"/>
    </xf>
    <xf numFmtId="4" fontId="3" fillId="6" borderId="100" xfId="0" applyNumberFormat="1" applyFont="1" applyFill="1" applyBorder="1" applyAlignment="1">
      <alignment horizontal="center" vertical="center" wrapText="1"/>
    </xf>
    <xf numFmtId="0" fontId="11" fillId="4" borderId="107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 wrapText="1"/>
    </xf>
    <xf numFmtId="0" fontId="11" fillId="4" borderId="96" xfId="0" applyFont="1" applyFill="1" applyBorder="1" applyAlignment="1">
      <alignment horizontal="center" wrapText="1"/>
    </xf>
    <xf numFmtId="0" fontId="11" fillId="4" borderId="68" xfId="0" applyFont="1" applyFill="1" applyBorder="1" applyAlignment="1">
      <alignment horizontal="center" wrapText="1"/>
    </xf>
    <xf numFmtId="0" fontId="11" fillId="4" borderId="69" xfId="0" applyFont="1" applyFill="1" applyBorder="1" applyAlignment="1">
      <alignment horizontal="center" wrapText="1"/>
    </xf>
    <xf numFmtId="0" fontId="11" fillId="4" borderId="74" xfId="0" applyFont="1" applyFill="1" applyBorder="1" applyAlignment="1">
      <alignment horizontal="center" wrapText="1"/>
    </xf>
    <xf numFmtId="0" fontId="15" fillId="0" borderId="70" xfId="0" applyFont="1" applyBorder="1" applyAlignment="1">
      <alignment wrapText="1"/>
    </xf>
    <xf numFmtId="2" fontId="15" fillId="0" borderId="7" xfId="0" applyNumberFormat="1" applyFont="1" applyFill="1" applyBorder="1" applyAlignment="1">
      <alignment wrapText="1"/>
    </xf>
    <xf numFmtId="4" fontId="22" fillId="0" borderId="7" xfId="0" applyNumberFormat="1" applyFont="1" applyFill="1" applyBorder="1" applyAlignment="1">
      <alignment vertical="center" wrapText="1"/>
    </xf>
    <xf numFmtId="4" fontId="22" fillId="0" borderId="100" xfId="0" applyNumberFormat="1" applyFont="1" applyFill="1" applyBorder="1" applyAlignment="1">
      <alignment vertical="center" wrapText="1"/>
    </xf>
    <xf numFmtId="4" fontId="23" fillId="2" borderId="73" xfId="0" applyNumberFormat="1" applyFont="1" applyFill="1" applyBorder="1" applyAlignment="1">
      <alignment vertical="center" wrapText="1"/>
    </xf>
    <xf numFmtId="4" fontId="23" fillId="2" borderId="69" xfId="0" applyNumberFormat="1" applyFont="1" applyFill="1" applyBorder="1" applyAlignment="1">
      <alignment horizontal="right" vertical="center" wrapText="1"/>
    </xf>
    <xf numFmtId="4" fontId="23" fillId="2" borderId="7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" fontId="23" fillId="0" borderId="56" xfId="0" applyNumberFormat="1" applyFont="1" applyBorder="1" applyAlignment="1">
      <alignment vertical="center"/>
    </xf>
    <xf numFmtId="4" fontId="23" fillId="0" borderId="48" xfId="0" applyNumberFormat="1" applyFont="1" applyBorder="1" applyAlignment="1">
      <alignment vertical="center"/>
    </xf>
    <xf numFmtId="4" fontId="23" fillId="0" borderId="32" xfId="0" applyNumberFormat="1" applyFont="1" applyBorder="1" applyAlignment="1">
      <alignment horizontal="center" vertical="center"/>
    </xf>
    <xf numFmtId="4" fontId="22" fillId="0" borderId="92" xfId="0" applyNumberFormat="1" applyFont="1" applyFill="1" applyBorder="1" applyAlignment="1">
      <alignment horizontal="left" vertical="center" wrapText="1"/>
    </xf>
    <xf numFmtId="4" fontId="22" fillId="0" borderId="50" xfId="0" applyNumberFormat="1" applyFont="1" applyFill="1" applyBorder="1" applyAlignment="1">
      <alignment horizontal="left" vertical="center" wrapText="1"/>
    </xf>
    <xf numFmtId="4" fontId="22" fillId="0" borderId="49" xfId="0" applyNumberFormat="1" applyFont="1" applyBorder="1" applyAlignment="1">
      <alignment horizontal="right" vertical="center"/>
    </xf>
    <xf numFmtId="4" fontId="22" fillId="0" borderId="97" xfId="0" applyNumberFormat="1" applyFont="1" applyBorder="1" applyAlignment="1">
      <alignment vertical="center" wrapText="1"/>
    </xf>
    <xf numFmtId="4" fontId="22" fillId="0" borderId="54" xfId="0" applyNumberFormat="1" applyFont="1" applyBorder="1" applyAlignment="1">
      <alignment vertical="center" wrapText="1"/>
    </xf>
    <xf numFmtId="4" fontId="23" fillId="6" borderId="3" xfId="0" applyNumberFormat="1" applyFont="1" applyFill="1" applyBorder="1" applyAlignment="1">
      <alignment horizontal="left" vertical="center" wrapText="1"/>
    </xf>
    <xf numFmtId="4" fontId="23" fillId="6" borderId="5" xfId="0" applyNumberFormat="1" applyFont="1" applyFill="1" applyBorder="1" applyAlignment="1">
      <alignment horizontal="left" vertical="center" wrapText="1"/>
    </xf>
    <xf numFmtId="4" fontId="23" fillId="6" borderId="45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46" fillId="6" borderId="3" xfId="0" applyNumberFormat="1" applyFont="1" applyFill="1" applyBorder="1" applyAlignment="1">
      <alignment horizontal="center" vertical="center" wrapText="1"/>
    </xf>
    <xf numFmtId="4" fontId="46" fillId="6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48" fillId="0" borderId="93" xfId="0" applyNumberFormat="1" applyFont="1" applyFill="1" applyBorder="1" applyAlignment="1">
      <alignment vertical="center" wrapText="1"/>
    </xf>
    <xf numFmtId="4" fontId="48" fillId="0" borderId="62" xfId="0" applyNumberFormat="1" applyFont="1" applyFill="1" applyBorder="1" applyAlignment="1">
      <alignment vertical="center" wrapText="1"/>
    </xf>
    <xf numFmtId="4" fontId="48" fillId="0" borderId="97" xfId="0" applyNumberFormat="1" applyFont="1" applyFill="1" applyBorder="1" applyAlignment="1">
      <alignment vertical="center" wrapText="1"/>
    </xf>
    <xf numFmtId="4" fontId="48" fillId="0" borderId="54" xfId="0" applyNumberFormat="1" applyFont="1" applyFill="1" applyBorder="1" applyAlignment="1">
      <alignment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5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5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6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6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7" fillId="0" borderId="92" xfId="0" applyNumberFormat="1" applyFont="1" applyFill="1" applyBorder="1" applyAlignment="1" applyProtection="1">
      <alignment horizontal="left" vertical="center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indent="1"/>
      <protection locked="0"/>
    </xf>
    <xf numFmtId="4" fontId="47" fillId="0" borderId="49" xfId="0" applyNumberFormat="1" applyFont="1" applyBorder="1" applyAlignment="1" applyProtection="1">
      <alignment vertical="center"/>
      <protection locked="0"/>
    </xf>
    <xf numFmtId="4" fontId="47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7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6" fillId="6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6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30" fillId="6" borderId="3" xfId="0" applyNumberFormat="1" applyFont="1" applyFill="1" applyBorder="1" applyAlignment="1" applyProtection="1">
      <alignment horizontal="left" vertical="center"/>
      <protection locked="0"/>
    </xf>
    <xf numFmtId="4" fontId="30" fillId="6" borderId="5" xfId="0" applyNumberFormat="1" applyFont="1" applyFill="1" applyBorder="1" applyAlignment="1" applyProtection="1">
      <alignment horizontal="left" vertical="center"/>
      <protection locked="0"/>
    </xf>
    <xf numFmtId="4" fontId="28" fillId="6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45" fillId="0" borderId="56" xfId="0" applyNumberFormat="1" applyFont="1" applyFill="1" applyBorder="1" applyAlignment="1" applyProtection="1">
      <alignment vertical="center" wrapText="1"/>
      <protection locked="0"/>
    </xf>
    <xf numFmtId="4" fontId="45" fillId="0" borderId="57" xfId="0" applyNumberFormat="1" applyFont="1" applyFill="1" applyBorder="1" applyAlignment="1" applyProtection="1">
      <alignment vertical="center" wrapText="1"/>
      <protection locked="0"/>
    </xf>
    <xf numFmtId="4" fontId="45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Fill="1" applyBorder="1" applyAlignment="1" applyProtection="1">
      <alignment vertical="center" wrapText="1"/>
      <protection locked="0"/>
    </xf>
    <xf numFmtId="4" fontId="45" fillId="0" borderId="80" xfId="0" applyNumberFormat="1" applyFont="1" applyFill="1" applyBorder="1" applyAlignment="1" applyProtection="1">
      <alignment vertical="center" wrapText="1"/>
      <protection locked="0"/>
    </xf>
    <xf numFmtId="4" fontId="45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103" xfId="0" applyNumberFormat="1" applyFont="1" applyFill="1" applyBorder="1" applyAlignment="1" applyProtection="1">
      <alignment vertical="center" wrapText="1"/>
      <protection locked="0"/>
    </xf>
    <xf numFmtId="4" fontId="45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45" fillId="0" borderId="56" xfId="0" applyNumberFormat="1" applyFont="1" applyFill="1" applyBorder="1" applyAlignment="1" applyProtection="1">
      <alignment vertical="center"/>
      <protection locked="0"/>
    </xf>
    <xf numFmtId="4" fontId="45" fillId="0" borderId="57" xfId="0" applyNumberFormat="1" applyFont="1" applyFill="1" applyBorder="1" applyAlignment="1" applyProtection="1">
      <alignment vertical="center"/>
      <protection locked="0"/>
    </xf>
    <xf numFmtId="4" fontId="45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5" fillId="0" borderId="92" xfId="0" applyNumberFormat="1" applyFont="1" applyFill="1" applyBorder="1" applyAlignment="1" applyProtection="1">
      <alignment vertical="center"/>
      <protection locked="0"/>
    </xf>
    <xf numFmtId="4" fontId="45" fillId="0" borderId="80" xfId="0" applyNumberFormat="1" applyFont="1" applyFill="1" applyBorder="1" applyAlignment="1" applyProtection="1">
      <alignment vertical="center"/>
      <protection locked="0"/>
    </xf>
    <xf numFmtId="4" fontId="45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 applyProtection="1">
      <alignment vertical="center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7" borderId="3" xfId="0" applyNumberFormat="1" applyFont="1" applyFill="1" applyBorder="1" applyAlignment="1" applyProtection="1">
      <alignment horizontal="left" vertical="center"/>
      <protection locked="0"/>
    </xf>
    <xf numFmtId="4" fontId="33" fillId="7" borderId="4" xfId="0" applyNumberFormat="1" applyFont="1" applyFill="1" applyBorder="1" applyAlignment="1" applyProtection="1">
      <alignment horizontal="left" vertical="center"/>
      <protection locked="0"/>
    </xf>
    <xf numFmtId="4" fontId="33" fillId="7" borderId="5" xfId="0" applyNumberFormat="1" applyFont="1" applyFill="1" applyBorder="1" applyAlignment="1" applyProtection="1">
      <alignment horizontal="left" vertical="center"/>
      <protection locked="0"/>
    </xf>
    <xf numFmtId="4" fontId="33" fillId="7" borderId="45" xfId="0" applyNumberFormat="1" applyFont="1" applyFill="1" applyBorder="1" applyAlignment="1" applyProtection="1">
      <alignment horizontal="right" vertical="center"/>
    </xf>
    <xf numFmtId="4" fontId="46" fillId="2" borderId="3" xfId="0" applyNumberFormat="1" applyFont="1" applyFill="1" applyBorder="1" applyAlignment="1" applyProtection="1">
      <alignment horizontal="center" vertical="center"/>
      <protection locked="0"/>
    </xf>
    <xf numFmtId="4" fontId="46" fillId="2" borderId="4" xfId="0" applyNumberFormat="1" applyFont="1" applyFill="1" applyBorder="1" applyAlignment="1" applyProtection="1">
      <alignment horizontal="center" vertical="center"/>
      <protection locked="0"/>
    </xf>
    <xf numFmtId="4" fontId="46" fillId="2" borderId="5" xfId="0" applyNumberFormat="1" applyFont="1" applyFill="1" applyBorder="1" applyAlignment="1" applyProtection="1">
      <alignment horizontal="center" vertical="center"/>
      <protection locked="0"/>
    </xf>
    <xf numFmtId="4" fontId="46" fillId="6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51" fillId="0" borderId="56" xfId="0" applyNumberFormat="1" applyFont="1" applyFill="1" applyBorder="1" applyAlignment="1" applyProtection="1">
      <alignment vertical="center" wrapText="1"/>
      <protection locked="0"/>
    </xf>
    <xf numFmtId="4" fontId="51" fillId="0" borderId="57" xfId="0" applyNumberFormat="1" applyFont="1" applyFill="1" applyBorder="1" applyAlignment="1" applyProtection="1">
      <alignment vertical="center" wrapText="1"/>
      <protection locked="0"/>
    </xf>
    <xf numFmtId="4" fontId="51" fillId="0" borderId="48" xfId="0" applyNumberFormat="1" applyFont="1" applyFill="1" applyBorder="1" applyAlignment="1" applyProtection="1">
      <alignment vertical="center" wrapText="1"/>
      <protection locked="0"/>
    </xf>
    <xf numFmtId="4" fontId="51" fillId="0" borderId="55" xfId="0" applyNumberFormat="1" applyFont="1" applyFill="1" applyBorder="1" applyAlignment="1" applyProtection="1">
      <alignment vertical="center" wrapText="1"/>
      <protection locked="0"/>
    </xf>
    <xf numFmtId="4" fontId="51" fillId="0" borderId="0" xfId="0" applyNumberFormat="1" applyFont="1" applyFill="1" applyBorder="1" applyAlignment="1" applyProtection="1">
      <alignment vertical="center" wrapText="1"/>
      <protection locked="0"/>
    </xf>
    <xf numFmtId="4" fontId="51" fillId="0" borderId="46" xfId="0" applyNumberFormat="1" applyFont="1" applyFill="1" applyBorder="1" applyAlignment="1" applyProtection="1">
      <alignment vertical="center" wrapText="1"/>
      <protection locked="0"/>
    </xf>
    <xf numFmtId="4" fontId="51" fillId="0" borderId="56" xfId="0" applyNumberFormat="1" applyFont="1" applyFill="1" applyBorder="1" applyAlignment="1" applyProtection="1">
      <alignment vertical="center"/>
      <protection locked="0"/>
    </xf>
    <xf numFmtId="4" fontId="51" fillId="0" borderId="57" xfId="0" applyNumberFormat="1" applyFont="1" applyFill="1" applyBorder="1" applyAlignment="1" applyProtection="1">
      <alignment vertical="center"/>
      <protection locked="0"/>
    </xf>
    <xf numFmtId="4" fontId="51" fillId="0" borderId="48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/>
      <protection locked="0"/>
    </xf>
    <xf numFmtId="4" fontId="51" fillId="0" borderId="80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51" fillId="0" borderId="92" xfId="0" applyNumberFormat="1" applyFont="1" applyFill="1" applyBorder="1" applyAlignment="1" applyProtection="1">
      <alignment vertical="center" wrapText="1"/>
      <protection locked="0"/>
    </xf>
    <xf numFmtId="4" fontId="51" fillId="0" borderId="80" xfId="0" applyNumberFormat="1" applyFont="1" applyFill="1" applyBorder="1" applyAlignment="1" applyProtection="1">
      <alignment vertical="center" wrapText="1"/>
      <protection locked="0"/>
    </xf>
    <xf numFmtId="4" fontId="51" fillId="0" borderId="50" xfId="0" applyNumberFormat="1" applyFont="1" applyFill="1" applyBorder="1" applyAlignment="1" applyProtection="1">
      <alignment vertical="center" wrapText="1"/>
      <protection locked="0"/>
    </xf>
    <xf numFmtId="4" fontId="47" fillId="0" borderId="97" xfId="0" applyNumberFormat="1" applyFont="1" applyFill="1" applyBorder="1" applyAlignment="1" applyProtection="1">
      <alignment vertical="center"/>
      <protection locked="0"/>
    </xf>
    <xf numFmtId="4" fontId="47" fillId="0" borderId="103" xfId="0" applyNumberFormat="1" applyFont="1" applyFill="1" applyBorder="1" applyAlignment="1" applyProtection="1">
      <alignment vertical="center"/>
      <protection locked="0"/>
    </xf>
    <xf numFmtId="4" fontId="47" fillId="0" borderId="54" xfId="0" applyNumberFormat="1" applyFont="1" applyFill="1" applyBorder="1" applyAlignment="1" applyProtection="1">
      <alignment vertical="center"/>
      <protection locked="0"/>
    </xf>
    <xf numFmtId="4" fontId="30" fillId="6" borderId="4" xfId="0" applyNumberFormat="1" applyFont="1" applyFill="1" applyBorder="1" applyAlignment="1" applyProtection="1">
      <alignment horizontal="left" vertical="center"/>
      <protection locked="0"/>
    </xf>
    <xf numFmtId="4" fontId="28" fillId="6" borderId="45" xfId="0" applyNumberFormat="1" applyFont="1" applyFill="1" applyBorder="1" applyAlignment="1" applyProtection="1">
      <alignment horizontal="right" vertical="center"/>
    </xf>
    <xf numFmtId="4" fontId="45" fillId="0" borderId="55" xfId="0" applyNumberFormat="1" applyFont="1" applyFill="1" applyBorder="1" applyAlignment="1" applyProtection="1">
      <alignment vertical="center"/>
      <protection locked="0"/>
    </xf>
    <xf numFmtId="4" fontId="45" fillId="0" borderId="0" xfId="0" applyNumberFormat="1" applyFont="1" applyFill="1" applyBorder="1" applyAlignment="1" applyProtection="1">
      <alignment vertical="center"/>
      <protection locked="0"/>
    </xf>
    <xf numFmtId="4" fontId="45" fillId="0" borderId="46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Fill="1" applyBorder="1" applyAlignment="1" applyProtection="1">
      <alignment vertical="center"/>
      <protection locked="0"/>
    </xf>
    <xf numFmtId="4" fontId="45" fillId="0" borderId="103" xfId="0" applyNumberFormat="1" applyFont="1" applyFill="1" applyBorder="1" applyAlignment="1" applyProtection="1">
      <alignment vertical="center"/>
      <protection locked="0"/>
    </xf>
    <xf numFmtId="4" fontId="45" fillId="0" borderId="54" xfId="0" applyNumberFormat="1" applyFont="1" applyFill="1" applyBorder="1" applyAlignment="1" applyProtection="1">
      <alignment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vertical="center"/>
    </xf>
    <xf numFmtId="4" fontId="33" fillId="6" borderId="6" xfId="0" applyNumberFormat="1" applyFont="1" applyFill="1" applyBorder="1" applyAlignment="1">
      <alignment horizontal="center" vertical="center"/>
    </xf>
    <xf numFmtId="4" fontId="33" fillId="6" borderId="89" xfId="0" applyNumberFormat="1" applyFont="1" applyFill="1" applyBorder="1" applyAlignment="1">
      <alignment horizontal="center" vertical="center"/>
    </xf>
    <xf numFmtId="4" fontId="33" fillId="6" borderId="106" xfId="0" applyNumberFormat="1" applyFont="1" applyFill="1" applyBorder="1" applyAlignment="1">
      <alignment horizontal="center" vertical="center" wrapText="1"/>
    </xf>
    <xf numFmtId="4" fontId="34" fillId="6" borderId="108" xfId="0" applyNumberFormat="1" applyFont="1" applyFill="1" applyBorder="1" applyAlignment="1">
      <alignment horizontal="center" vertical="center"/>
    </xf>
    <xf numFmtId="4" fontId="34" fillId="6" borderId="95" xfId="0" applyNumberFormat="1" applyFont="1" applyFill="1" applyBorder="1" applyAlignment="1">
      <alignment horizontal="center" vertical="center"/>
    </xf>
    <xf numFmtId="4" fontId="33" fillId="6" borderId="1" xfId="0" applyNumberFormat="1" applyFont="1" applyFill="1" applyBorder="1" applyAlignment="1">
      <alignment horizontal="center" vertical="center"/>
    </xf>
    <xf numFmtId="4" fontId="33" fillId="6" borderId="3" xfId="0" applyNumberFormat="1" applyFont="1" applyFill="1" applyBorder="1" applyAlignment="1">
      <alignment horizontal="center" vertical="center"/>
    </xf>
    <xf numFmtId="4" fontId="33" fillId="6" borderId="4" xfId="0" applyNumberFormat="1" applyFont="1" applyFill="1" applyBorder="1" applyAlignment="1">
      <alignment horizontal="center" vertical="center"/>
    </xf>
    <xf numFmtId="4" fontId="34" fillId="0" borderId="109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10" xfId="0" applyNumberFormat="1" applyFont="1" applyFill="1" applyBorder="1" applyAlignment="1">
      <alignment horizontal="left" vertical="center" wrapText="1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87" xfId="0" applyNumberFormat="1" applyFont="1" applyFill="1" applyBorder="1" applyAlignment="1">
      <alignment vertical="center"/>
    </xf>
    <xf numFmtId="4" fontId="33" fillId="6" borderId="5" xfId="0" applyNumberFormat="1" applyFont="1" applyFill="1" applyBorder="1" applyAlignment="1">
      <alignment vertical="center"/>
    </xf>
    <xf numFmtId="4" fontId="33" fillId="7" borderId="3" xfId="0" applyNumberFormat="1" applyFont="1" applyFill="1" applyBorder="1" applyAlignment="1" applyProtection="1">
      <alignment vertical="center"/>
    </xf>
    <xf numFmtId="4" fontId="33" fillId="7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  <xf numFmtId="4" fontId="34" fillId="0" borderId="68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6" borderId="3" xfId="0" applyNumberFormat="1" applyFont="1" applyFill="1" applyBorder="1" applyAlignment="1">
      <alignment horizontal="center" vertical="center"/>
    </xf>
    <xf numFmtId="4" fontId="30" fillId="6" borderId="45" xfId="0" applyNumberFormat="1" applyFont="1" applyFill="1" applyBorder="1" applyAlignment="1">
      <alignment horizontal="center" vertical="center"/>
    </xf>
    <xf numFmtId="4" fontId="30" fillId="6" borderId="4" xfId="0" applyNumberFormat="1" applyFont="1" applyFill="1" applyBorder="1" applyAlignment="1">
      <alignment horizontal="center" vertical="center" wrapText="1"/>
    </xf>
    <xf numFmtId="4" fontId="30" fillId="6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topLeftCell="A652" zoomScaleNormal="100" workbookViewId="0">
      <selection activeCell="J9" sqref="J9"/>
    </sheetView>
  </sheetViews>
  <sheetFormatPr defaultRowHeight="13.5"/>
  <cols>
    <col min="1" max="1" width="22.85546875" style="13" customWidth="1"/>
    <col min="2" max="2" width="19.14062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2.140625" style="13" customWidth="1"/>
    <col min="9" max="9" width="13.140625" style="13" customWidth="1"/>
    <col min="10" max="10" width="13.7109375" style="13" customWidth="1"/>
    <col min="11" max="11" width="18.28515625" style="13" customWidth="1"/>
    <col min="12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13047095.77</v>
      </c>
      <c r="E11" s="39">
        <v>515594.73</v>
      </c>
      <c r="F11" s="39"/>
      <c r="G11" s="39">
        <v>738625.04</v>
      </c>
      <c r="H11" s="39"/>
      <c r="I11" s="40">
        <f>SUM(B11:H11)</f>
        <v>14301315.539999999</v>
      </c>
      <c r="J11" s="41"/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146121.01</v>
      </c>
      <c r="F12" s="39">
        <f t="shared" si="0"/>
        <v>0</v>
      </c>
      <c r="G12" s="39">
        <f t="shared" si="0"/>
        <v>61484.62</v>
      </c>
      <c r="H12" s="39">
        <f t="shared" si="0"/>
        <v>64000</v>
      </c>
      <c r="I12" s="40">
        <f t="shared" si="0"/>
        <v>271605.63</v>
      </c>
      <c r="J12" s="42"/>
    </row>
    <row r="13" spans="1:10">
      <c r="A13" s="43" t="s">
        <v>16</v>
      </c>
      <c r="B13" s="44"/>
      <c r="C13" s="44"/>
      <c r="D13" s="44"/>
      <c r="E13" s="44">
        <v>146121.01</v>
      </c>
      <c r="F13" s="44"/>
      <c r="G13" s="45">
        <v>61484.62</v>
      </c>
      <c r="H13" s="45"/>
      <c r="I13" s="46">
        <f>SUM(B13:H13)</f>
        <v>207605.63</v>
      </c>
      <c r="J13" s="42"/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>
        <v>64000</v>
      </c>
      <c r="I14" s="46">
        <f>SUM(B14:H14)</f>
        <v>64000</v>
      </c>
      <c r="J14" s="42"/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  <c r="J15" s="42"/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74776.210000000006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40">
        <f t="shared" si="1"/>
        <v>74776.210000000006</v>
      </c>
      <c r="J16" s="42"/>
    </row>
    <row r="17" spans="1:10">
      <c r="A17" s="43" t="s">
        <v>20</v>
      </c>
      <c r="B17" s="44"/>
      <c r="C17" s="44"/>
      <c r="D17" s="44"/>
      <c r="E17" s="45">
        <v>74776.210000000006</v>
      </c>
      <c r="F17" s="45"/>
      <c r="G17" s="45"/>
      <c r="H17" s="44"/>
      <c r="I17" s="46">
        <f>SUM(B17:H17)</f>
        <v>74776.210000000006</v>
      </c>
      <c r="J17" s="42"/>
    </row>
    <row r="18" spans="1:10">
      <c r="A18" s="43" t="s">
        <v>17</v>
      </c>
      <c r="B18" s="47"/>
      <c r="C18" s="48"/>
      <c r="D18" s="47"/>
      <c r="E18" s="47"/>
      <c r="F18" s="48"/>
      <c r="G18" s="47"/>
      <c r="H18" s="47"/>
      <c r="I18" s="49">
        <f>SUM(B18:H18)</f>
        <v>0</v>
      </c>
    </row>
    <row r="19" spans="1:10">
      <c r="A19" s="38" t="s">
        <v>21</v>
      </c>
      <c r="B19" s="50">
        <f t="shared" ref="B19:I19" si="2">B11+B12-B16</f>
        <v>0</v>
      </c>
      <c r="C19" s="50">
        <f t="shared" si="2"/>
        <v>0</v>
      </c>
      <c r="D19" s="50">
        <f t="shared" si="2"/>
        <v>13047095.77</v>
      </c>
      <c r="E19" s="50">
        <f t="shared" si="2"/>
        <v>586939.53</v>
      </c>
      <c r="F19" s="50">
        <f t="shared" si="2"/>
        <v>0</v>
      </c>
      <c r="G19" s="50">
        <f t="shared" si="2"/>
        <v>800109.66</v>
      </c>
      <c r="H19" s="50">
        <f t="shared" si="2"/>
        <v>64000</v>
      </c>
      <c r="I19" s="51">
        <f t="shared" si="2"/>
        <v>14498144.959999999</v>
      </c>
    </row>
    <row r="20" spans="1:10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10">
      <c r="A21" s="38" t="s">
        <v>23</v>
      </c>
      <c r="B21" s="39"/>
      <c r="C21" s="39"/>
      <c r="D21" s="39">
        <v>7925916.75</v>
      </c>
      <c r="E21" s="39">
        <v>510270.06</v>
      </c>
      <c r="F21" s="39"/>
      <c r="G21" s="39">
        <v>722198.25</v>
      </c>
      <c r="H21" s="39"/>
      <c r="I21" s="40">
        <f>SUM(B21:H21)</f>
        <v>9158385.0600000005</v>
      </c>
      <c r="J21" s="42"/>
    </row>
    <row r="22" spans="1:10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355467.07</v>
      </c>
      <c r="E22" s="39">
        <f t="shared" si="3"/>
        <v>146712.64000000001</v>
      </c>
      <c r="F22" s="39">
        <f t="shared" si="3"/>
        <v>0</v>
      </c>
      <c r="G22" s="39">
        <f t="shared" si="3"/>
        <v>66299.14</v>
      </c>
      <c r="H22" s="39">
        <f t="shared" si="3"/>
        <v>0</v>
      </c>
      <c r="I22" s="40">
        <f t="shared" si="3"/>
        <v>568478.85000000009</v>
      </c>
      <c r="J22" s="42"/>
    </row>
    <row r="23" spans="1:10">
      <c r="A23" s="43" t="s">
        <v>24</v>
      </c>
      <c r="B23" s="45"/>
      <c r="C23" s="45"/>
      <c r="D23" s="45">
        <v>355467.07</v>
      </c>
      <c r="E23" s="45">
        <v>591.63</v>
      </c>
      <c r="F23" s="45"/>
      <c r="G23" s="45">
        <v>4814.5200000000004</v>
      </c>
      <c r="H23" s="44"/>
      <c r="I23" s="46">
        <f t="shared" ref="I23:I28" si="4">SUM(B23:H23)</f>
        <v>360873.22000000003</v>
      </c>
      <c r="J23" s="42"/>
    </row>
    <row r="24" spans="1:10">
      <c r="A24" s="43" t="s">
        <v>17</v>
      </c>
      <c r="B24" s="44"/>
      <c r="C24" s="44"/>
      <c r="D24" s="45"/>
      <c r="E24" s="45">
        <v>146121.01</v>
      </c>
      <c r="F24" s="44"/>
      <c r="G24" s="45">
        <v>61484.62</v>
      </c>
      <c r="H24" s="44"/>
      <c r="I24" s="46">
        <f t="shared" si="4"/>
        <v>207605.63</v>
      </c>
      <c r="J24" s="42"/>
    </row>
    <row r="25" spans="1:10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  <c r="J25" s="42"/>
    </row>
    <row r="26" spans="1:10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74776.210000000006</v>
      </c>
      <c r="F26" s="39">
        <f t="shared" si="5"/>
        <v>0</v>
      </c>
      <c r="G26" s="39">
        <f t="shared" si="5"/>
        <v>0</v>
      </c>
      <c r="H26" s="39">
        <f t="shared" si="5"/>
        <v>0</v>
      </c>
      <c r="I26" s="40">
        <f t="shared" si="5"/>
        <v>74776.210000000006</v>
      </c>
      <c r="J26" s="42"/>
    </row>
    <row r="27" spans="1:10">
      <c r="A27" s="43" t="s">
        <v>20</v>
      </c>
      <c r="B27" s="48"/>
      <c r="C27" s="48"/>
      <c r="D27" s="48"/>
      <c r="E27" s="47">
        <v>74776.210000000006</v>
      </c>
      <c r="F27" s="47"/>
      <c r="G27" s="47"/>
      <c r="H27" s="48"/>
      <c r="I27" s="49">
        <f t="shared" si="4"/>
        <v>74776.210000000006</v>
      </c>
    </row>
    <row r="28" spans="1:10">
      <c r="A28" s="43" t="s">
        <v>17</v>
      </c>
      <c r="B28" s="48"/>
      <c r="C28" s="48"/>
      <c r="D28" s="47"/>
      <c r="E28" s="47">
        <v>0</v>
      </c>
      <c r="F28" s="48"/>
      <c r="G28" s="47"/>
      <c r="H28" s="47"/>
      <c r="I28" s="49">
        <f t="shared" si="4"/>
        <v>0</v>
      </c>
    </row>
    <row r="29" spans="1:10">
      <c r="A29" s="38" t="s">
        <v>21</v>
      </c>
      <c r="B29" s="50">
        <f>B21+B22-B26</f>
        <v>0</v>
      </c>
      <c r="C29" s="50">
        <f t="shared" ref="C29:I29" si="6">C21+C22-C26</f>
        <v>0</v>
      </c>
      <c r="D29" s="50">
        <f t="shared" si="6"/>
        <v>8281383.8200000003</v>
      </c>
      <c r="E29" s="50">
        <f t="shared" si="6"/>
        <v>582206.49</v>
      </c>
      <c r="F29" s="50">
        <f t="shared" si="6"/>
        <v>0</v>
      </c>
      <c r="G29" s="50">
        <f t="shared" si="6"/>
        <v>788497.39</v>
      </c>
      <c r="H29" s="50">
        <f t="shared" si="6"/>
        <v>0</v>
      </c>
      <c r="I29" s="51">
        <f t="shared" si="6"/>
        <v>9652087.6999999993</v>
      </c>
    </row>
    <row r="30" spans="1:10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10">
      <c r="A31" s="38" t="s">
        <v>23</v>
      </c>
      <c r="B31" s="50"/>
      <c r="C31" s="50"/>
      <c r="D31" s="50"/>
      <c r="E31" s="50"/>
      <c r="F31" s="50"/>
      <c r="G31" s="50"/>
      <c r="H31" s="50"/>
      <c r="I31" s="51">
        <f>SUM(B31:H31)</f>
        <v>0</v>
      </c>
    </row>
    <row r="32" spans="1:10">
      <c r="A32" s="43" t="s">
        <v>26</v>
      </c>
      <c r="B32" s="47"/>
      <c r="C32" s="47"/>
      <c r="D32" s="47"/>
      <c r="E32" s="47"/>
      <c r="F32" s="47"/>
      <c r="G32" s="47"/>
      <c r="H32" s="48"/>
      <c r="I32" s="49">
        <f>SUM(B32:H32)</f>
        <v>0</v>
      </c>
    </row>
    <row r="33" spans="1:9">
      <c r="A33" s="43" t="s">
        <v>27</v>
      </c>
      <c r="B33" s="52"/>
      <c r="C33" s="52"/>
      <c r="D33" s="52"/>
      <c r="E33" s="52"/>
      <c r="F33" s="52"/>
      <c r="G33" s="52"/>
      <c r="H33" s="53"/>
      <c r="I33" s="49">
        <f>SUM(B33:H33)</f>
        <v>0</v>
      </c>
    </row>
    <row r="34" spans="1:9">
      <c r="A34" s="54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7" t="s">
        <v>23</v>
      </c>
      <c r="B36" s="58">
        <f t="shared" ref="B36:I36" si="8">B11-B21-B31</f>
        <v>0</v>
      </c>
      <c r="C36" s="58">
        <f t="shared" si="8"/>
        <v>0</v>
      </c>
      <c r="D36" s="58">
        <f t="shared" si="8"/>
        <v>5121179.0199999996</v>
      </c>
      <c r="E36" s="58">
        <f t="shared" si="8"/>
        <v>5324.6699999999837</v>
      </c>
      <c r="F36" s="58">
        <f t="shared" si="8"/>
        <v>0</v>
      </c>
      <c r="G36" s="58">
        <f t="shared" si="8"/>
        <v>16426.790000000037</v>
      </c>
      <c r="H36" s="58">
        <f t="shared" si="8"/>
        <v>0</v>
      </c>
      <c r="I36" s="59">
        <f t="shared" si="8"/>
        <v>5142930.4799999986</v>
      </c>
    </row>
    <row r="37" spans="1:9" ht="14.25" thickBot="1">
      <c r="A37" s="60" t="s">
        <v>21</v>
      </c>
      <c r="B37" s="61">
        <f>B19-B29-B34</f>
        <v>0</v>
      </c>
      <c r="C37" s="61">
        <f t="shared" ref="C37:I37" si="9">C19-C29-C34</f>
        <v>0</v>
      </c>
      <c r="D37" s="61">
        <f t="shared" si="9"/>
        <v>4765711.9499999993</v>
      </c>
      <c r="E37" s="61">
        <f t="shared" si="9"/>
        <v>4733.0400000000373</v>
      </c>
      <c r="F37" s="61">
        <f t="shared" si="9"/>
        <v>0</v>
      </c>
      <c r="G37" s="61">
        <f t="shared" si="9"/>
        <v>11612.270000000019</v>
      </c>
      <c r="H37" s="61">
        <f t="shared" si="9"/>
        <v>64000</v>
      </c>
      <c r="I37" s="62">
        <f t="shared" si="9"/>
        <v>4846057.26</v>
      </c>
    </row>
    <row r="38" spans="1:9">
      <c r="A38" s="63"/>
      <c r="B38" s="64"/>
      <c r="C38" s="64"/>
      <c r="D38" s="64"/>
      <c r="E38" s="64"/>
      <c r="F38" s="64"/>
      <c r="G38" s="64"/>
      <c r="H38" s="64"/>
      <c r="I38" s="64"/>
    </row>
    <row r="39" spans="1:9" ht="14.25">
      <c r="A39" s="65" t="s">
        <v>29</v>
      </c>
      <c r="B39" s="65"/>
    </row>
    <row r="40" spans="1:9" ht="14.25" thickBot="1">
      <c r="A40"/>
      <c r="B40"/>
    </row>
    <row r="41" spans="1:9" ht="21.75" customHeight="1">
      <c r="A41" s="66" t="s">
        <v>30</v>
      </c>
      <c r="B41" s="67"/>
      <c r="C41" s="68" t="s">
        <v>31</v>
      </c>
    </row>
    <row r="42" spans="1:9" ht="13.5" customHeight="1">
      <c r="A42" s="69"/>
      <c r="B42" s="70"/>
      <c r="C42" s="71"/>
    </row>
    <row r="43" spans="1:9" ht="29.25" customHeight="1">
      <c r="A43" s="72"/>
      <c r="B43" s="73"/>
      <c r="C43" s="74"/>
    </row>
    <row r="44" spans="1:9" ht="15">
      <c r="A44" s="75" t="s">
        <v>13</v>
      </c>
      <c r="B44" s="76"/>
      <c r="C44" s="77"/>
    </row>
    <row r="45" spans="1:9" ht="15">
      <c r="A45" s="78" t="s">
        <v>14</v>
      </c>
      <c r="B45" s="79"/>
      <c r="C45" s="80">
        <v>95842.98</v>
      </c>
    </row>
    <row r="46" spans="1:9" ht="15">
      <c r="A46" s="81" t="s">
        <v>15</v>
      </c>
      <c r="B46" s="82"/>
      <c r="C46" s="83">
        <f>SUM(C47:C48)</f>
        <v>0</v>
      </c>
    </row>
    <row r="47" spans="1:9" ht="15">
      <c r="A47" s="84" t="s">
        <v>16</v>
      </c>
      <c r="B47" s="85"/>
      <c r="C47" s="86"/>
    </row>
    <row r="48" spans="1:9" ht="15">
      <c r="A48" s="84" t="s">
        <v>17</v>
      </c>
      <c r="B48" s="85"/>
      <c r="C48" s="86"/>
    </row>
    <row r="49" spans="1:3" ht="15">
      <c r="A49" s="81" t="s">
        <v>19</v>
      </c>
      <c r="B49" s="82"/>
      <c r="C49" s="83">
        <f>SUM(C50:C51)</f>
        <v>0</v>
      </c>
    </row>
    <row r="50" spans="1:3" ht="15">
      <c r="A50" s="84" t="s">
        <v>20</v>
      </c>
      <c r="B50" s="85"/>
      <c r="C50" s="86"/>
    </row>
    <row r="51" spans="1:3" ht="15">
      <c r="A51" s="84" t="s">
        <v>17</v>
      </c>
      <c r="B51" s="85"/>
      <c r="C51" s="86"/>
    </row>
    <row r="52" spans="1:3" ht="15">
      <c r="A52" s="81" t="s">
        <v>32</v>
      </c>
      <c r="B52" s="82"/>
      <c r="C52" s="83">
        <f>C45+C46-C49</f>
        <v>95842.98</v>
      </c>
    </row>
    <row r="53" spans="1:3" ht="15">
      <c r="A53" s="75" t="s">
        <v>22</v>
      </c>
      <c r="B53" s="76"/>
      <c r="C53" s="77"/>
    </row>
    <row r="54" spans="1:3" ht="15">
      <c r="A54" s="78" t="s">
        <v>23</v>
      </c>
      <c r="B54" s="79"/>
      <c r="C54" s="80">
        <v>95842.98</v>
      </c>
    </row>
    <row r="55" spans="1:3" ht="15">
      <c r="A55" s="81" t="s">
        <v>15</v>
      </c>
      <c r="B55" s="82"/>
      <c r="C55" s="83">
        <f>SUM(C56:C57)</f>
        <v>0</v>
      </c>
    </row>
    <row r="56" spans="1:3" ht="15">
      <c r="A56" s="84" t="s">
        <v>24</v>
      </c>
      <c r="B56" s="85"/>
      <c r="C56" s="86"/>
    </row>
    <row r="57" spans="1:3" ht="15">
      <c r="A57" s="84" t="s">
        <v>17</v>
      </c>
      <c r="B57" s="85"/>
      <c r="C57" s="87"/>
    </row>
    <row r="58" spans="1:3" ht="15">
      <c r="A58" s="81" t="s">
        <v>19</v>
      </c>
      <c r="B58" s="82"/>
      <c r="C58" s="83">
        <f>SUM(C59:C60)</f>
        <v>0</v>
      </c>
    </row>
    <row r="59" spans="1:3" ht="15">
      <c r="A59" s="84" t="s">
        <v>20</v>
      </c>
      <c r="B59" s="85"/>
      <c r="C59" s="86"/>
    </row>
    <row r="60" spans="1:3" ht="15">
      <c r="A60" s="88" t="s">
        <v>17</v>
      </c>
      <c r="B60" s="89"/>
      <c r="C60" s="90"/>
    </row>
    <row r="61" spans="1:3" ht="15">
      <c r="A61" s="91" t="s">
        <v>21</v>
      </c>
      <c r="B61" s="92"/>
      <c r="C61" s="93">
        <f>C54+C55-C58</f>
        <v>95842.98</v>
      </c>
    </row>
    <row r="62" spans="1:3" ht="15">
      <c r="A62" s="94" t="s">
        <v>25</v>
      </c>
      <c r="B62" s="95"/>
      <c r="C62" s="77"/>
    </row>
    <row r="63" spans="1:3" ht="15">
      <c r="A63" s="78" t="s">
        <v>23</v>
      </c>
      <c r="B63" s="79"/>
      <c r="C63" s="80"/>
    </row>
    <row r="64" spans="1:3" ht="15">
      <c r="A64" s="96" t="s">
        <v>26</v>
      </c>
      <c r="B64" s="97"/>
      <c r="C64" s="98"/>
    </row>
    <row r="65" spans="1:5" ht="15">
      <c r="A65" s="96" t="s">
        <v>27</v>
      </c>
      <c r="B65" s="97"/>
      <c r="C65" s="98"/>
    </row>
    <row r="66" spans="1:5" ht="15">
      <c r="A66" s="99" t="s">
        <v>32</v>
      </c>
      <c r="B66" s="100"/>
      <c r="C66" s="101">
        <f>C63+C64-C65</f>
        <v>0</v>
      </c>
    </row>
    <row r="67" spans="1:5" ht="15">
      <c r="A67" s="75" t="s">
        <v>28</v>
      </c>
      <c r="B67" s="76"/>
      <c r="C67" s="77"/>
    </row>
    <row r="68" spans="1:5" ht="15">
      <c r="A68" s="78" t="s">
        <v>23</v>
      </c>
      <c r="B68" s="79"/>
      <c r="C68" s="80">
        <f>C45-C54-C63</f>
        <v>0</v>
      </c>
    </row>
    <row r="69" spans="1:5" ht="15.75" thickBot="1">
      <c r="A69" s="102" t="s">
        <v>21</v>
      </c>
      <c r="B69" s="103"/>
      <c r="C69" s="104">
        <f>C52-C61-C66</f>
        <v>0</v>
      </c>
    </row>
    <row r="77" spans="1:5" ht="15">
      <c r="A77" s="105" t="s">
        <v>33</v>
      </c>
      <c r="B77" s="106"/>
      <c r="C77" s="106"/>
      <c r="D77" s="106"/>
      <c r="E77" s="106"/>
    </row>
    <row r="78" spans="1:5" ht="14.25" thickBot="1">
      <c r="A78" s="107"/>
      <c r="B78" s="108"/>
      <c r="C78" s="108"/>
      <c r="D78" s="108"/>
      <c r="E78" s="108"/>
    </row>
    <row r="79" spans="1:5" ht="153.75" thickBot="1">
      <c r="A79" s="109" t="s">
        <v>34</v>
      </c>
      <c r="B79" s="110" t="s">
        <v>35</v>
      </c>
      <c r="C79" s="110" t="s">
        <v>36</v>
      </c>
      <c r="D79" s="110" t="s">
        <v>37</v>
      </c>
      <c r="E79" s="111" t="s">
        <v>38</v>
      </c>
    </row>
    <row r="80" spans="1:5" ht="14.25" thickBot="1">
      <c r="A80" s="112" t="s">
        <v>13</v>
      </c>
      <c r="B80" s="113"/>
      <c r="C80" s="113"/>
      <c r="D80" s="113"/>
      <c r="E80" s="114"/>
    </row>
    <row r="81" spans="1:5" ht="25.5">
      <c r="A81" s="115" t="s">
        <v>39</v>
      </c>
      <c r="B81" s="116"/>
      <c r="C81" s="116"/>
      <c r="D81" s="116"/>
      <c r="E81" s="117">
        <f>B81+C81+D81</f>
        <v>0</v>
      </c>
    </row>
    <row r="82" spans="1:5">
      <c r="A82" s="118" t="s">
        <v>26</v>
      </c>
      <c r="B82" s="119">
        <f>SUM(B83:B84)</f>
        <v>0</v>
      </c>
      <c r="C82" s="119">
        <f>SUM(C83:C84)</f>
        <v>0</v>
      </c>
      <c r="D82" s="119">
        <f>SUM(D83:D84)</f>
        <v>0</v>
      </c>
      <c r="E82" s="120">
        <f>SUM(E83:E84)</f>
        <v>0</v>
      </c>
    </row>
    <row r="83" spans="1:5">
      <c r="A83" s="121" t="s">
        <v>40</v>
      </c>
      <c r="B83" s="122"/>
      <c r="C83" s="122"/>
      <c r="D83" s="122"/>
      <c r="E83" s="123">
        <f>B83+C83+D83</f>
        <v>0</v>
      </c>
    </row>
    <row r="84" spans="1:5">
      <c r="A84" s="121" t="s">
        <v>41</v>
      </c>
      <c r="B84" s="122"/>
      <c r="C84" s="122"/>
      <c r="D84" s="122"/>
      <c r="E84" s="123">
        <f>B84+C84+D84</f>
        <v>0</v>
      </c>
    </row>
    <row r="85" spans="1:5">
      <c r="A85" s="118" t="s">
        <v>27</v>
      </c>
      <c r="B85" s="119">
        <f>SUM(B86:B88)</f>
        <v>0</v>
      </c>
      <c r="C85" s="119">
        <f>SUM(C86:C88)</f>
        <v>0</v>
      </c>
      <c r="D85" s="119">
        <f>SUM(D86:D88)</f>
        <v>0</v>
      </c>
      <c r="E85" s="120">
        <f>SUM(E86:E88)</f>
        <v>0</v>
      </c>
    </row>
    <row r="86" spans="1:5">
      <c r="A86" s="121" t="s">
        <v>42</v>
      </c>
      <c r="B86" s="122"/>
      <c r="C86" s="122"/>
      <c r="D86" s="122"/>
      <c r="E86" s="123">
        <f>B86+C86+D86</f>
        <v>0</v>
      </c>
    </row>
    <row r="87" spans="1:5">
      <c r="A87" s="121" t="s">
        <v>43</v>
      </c>
      <c r="B87" s="122"/>
      <c r="C87" s="122"/>
      <c r="D87" s="122"/>
      <c r="E87" s="123">
        <f>B87+C87+D87</f>
        <v>0</v>
      </c>
    </row>
    <row r="88" spans="1:5">
      <c r="A88" s="124" t="s">
        <v>44</v>
      </c>
      <c r="B88" s="122"/>
      <c r="C88" s="122"/>
      <c r="D88" s="122"/>
      <c r="E88" s="123">
        <f>B88+C88+D88</f>
        <v>0</v>
      </c>
    </row>
    <row r="89" spans="1:5" ht="26.25" thickBot="1">
      <c r="A89" s="125" t="s">
        <v>45</v>
      </c>
      <c r="B89" s="126">
        <f>B81+B82-B85</f>
        <v>0</v>
      </c>
      <c r="C89" s="126">
        <f>C81+C82-C85</f>
        <v>0</v>
      </c>
      <c r="D89" s="126">
        <f>D81+D82-D85</f>
        <v>0</v>
      </c>
      <c r="E89" s="127">
        <f>E81+E82-E85</f>
        <v>0</v>
      </c>
    </row>
    <row r="90" spans="1:5" ht="14.25" thickBot="1">
      <c r="A90" s="128" t="s">
        <v>46</v>
      </c>
      <c r="B90" s="129"/>
      <c r="C90" s="129"/>
      <c r="D90" s="129"/>
      <c r="E90" s="130"/>
    </row>
    <row r="91" spans="1:5">
      <c r="A91" s="115" t="s">
        <v>47</v>
      </c>
      <c r="B91" s="116"/>
      <c r="C91" s="116"/>
      <c r="D91" s="116"/>
      <c r="E91" s="117">
        <f>B91+C91+D91</f>
        <v>0</v>
      </c>
    </row>
    <row r="92" spans="1:5">
      <c r="A92" s="118" t="s">
        <v>26</v>
      </c>
      <c r="B92" s="119">
        <f>SUM(B93:B93)</f>
        <v>0</v>
      </c>
      <c r="C92" s="119">
        <f>SUM(C93:C93)</f>
        <v>0</v>
      </c>
      <c r="D92" s="119">
        <f>SUM(D93:D93)</f>
        <v>0</v>
      </c>
      <c r="E92" s="120">
        <f>SUM(E93:E93)</f>
        <v>0</v>
      </c>
    </row>
    <row r="93" spans="1:5">
      <c r="A93" s="121" t="s">
        <v>48</v>
      </c>
      <c r="B93" s="122"/>
      <c r="C93" s="122"/>
      <c r="D93" s="122"/>
      <c r="E93" s="123">
        <f>B93+C93+D93</f>
        <v>0</v>
      </c>
    </row>
    <row r="94" spans="1:5">
      <c r="A94" s="118" t="s">
        <v>27</v>
      </c>
      <c r="B94" s="119">
        <f>SUM(B95:B97)</f>
        <v>0</v>
      </c>
      <c r="C94" s="119">
        <f>SUM(C95:C97)</f>
        <v>0</v>
      </c>
      <c r="D94" s="119">
        <f>SUM(D95:D97)</f>
        <v>0</v>
      </c>
      <c r="E94" s="120">
        <f>SUM(E95:E97)</f>
        <v>0</v>
      </c>
    </row>
    <row r="95" spans="1:5">
      <c r="A95" s="121" t="s">
        <v>49</v>
      </c>
      <c r="B95" s="122"/>
      <c r="C95" s="122"/>
      <c r="D95" s="122"/>
      <c r="E95" s="123">
        <f>B95+C95+D95</f>
        <v>0</v>
      </c>
    </row>
    <row r="96" spans="1:5">
      <c r="A96" s="121" t="s">
        <v>50</v>
      </c>
      <c r="B96" s="122"/>
      <c r="C96" s="122"/>
      <c r="D96" s="122"/>
      <c r="E96" s="123">
        <f>B96+C96+D96</f>
        <v>0</v>
      </c>
    </row>
    <row r="97" spans="1:5">
      <c r="A97" s="131" t="s">
        <v>51</v>
      </c>
      <c r="B97" s="122"/>
      <c r="C97" s="122"/>
      <c r="D97" s="122"/>
      <c r="E97" s="123">
        <f>B97+C97+D97</f>
        <v>0</v>
      </c>
    </row>
    <row r="98" spans="1:5" ht="14.25" thickBot="1">
      <c r="A98" s="125" t="s">
        <v>52</v>
      </c>
      <c r="B98" s="126">
        <f>B91+B92-B94</f>
        <v>0</v>
      </c>
      <c r="C98" s="126">
        <f>C91+C92-C94</f>
        <v>0</v>
      </c>
      <c r="D98" s="126">
        <f>D91+D92-D94</f>
        <v>0</v>
      </c>
      <c r="E98" s="127">
        <f>E91+E92-E94</f>
        <v>0</v>
      </c>
    </row>
    <row r="106" spans="1:5" ht="48" customHeight="1">
      <c r="A106" s="12" t="s">
        <v>53</v>
      </c>
      <c r="B106" s="132"/>
      <c r="C106" s="132"/>
    </row>
    <row r="107" spans="1:5">
      <c r="A107" s="133"/>
      <c r="B107" s="134"/>
      <c r="C107" s="134"/>
    </row>
    <row r="108" spans="1:5">
      <c r="A108" s="135" t="s">
        <v>54</v>
      </c>
      <c r="B108" s="135" t="s">
        <v>55</v>
      </c>
      <c r="C108" s="135" t="s">
        <v>56</v>
      </c>
    </row>
    <row r="109" spans="1:5">
      <c r="A109" s="136" t="s">
        <v>57</v>
      </c>
      <c r="B109" s="137"/>
      <c r="C109" s="137"/>
    </row>
    <row r="110" spans="1:5">
      <c r="A110" s="138" t="s">
        <v>58</v>
      </c>
      <c r="B110" s="138"/>
      <c r="C110" s="138"/>
    </row>
    <row r="111" spans="1:5">
      <c r="A111" s="139" t="s">
        <v>59</v>
      </c>
      <c r="B111" s="140"/>
      <c r="C111" s="141"/>
    </row>
    <row r="114" spans="1:9" ht="15">
      <c r="A114" s="12" t="s">
        <v>60</v>
      </c>
      <c r="B114" s="132"/>
      <c r="C114" s="132"/>
      <c r="D114" s="142"/>
      <c r="E114" s="142"/>
      <c r="F114" s="142"/>
      <c r="G114" s="142"/>
    </row>
    <row r="115" spans="1:9" ht="14.25" thickBot="1">
      <c r="A115" s="143"/>
      <c r="B115" s="144"/>
      <c r="C115" s="144"/>
    </row>
    <row r="116" spans="1:9" ht="13.5" customHeight="1">
      <c r="A116" s="145"/>
      <c r="B116" s="146" t="s">
        <v>61</v>
      </c>
      <c r="C116" s="147"/>
      <c r="D116" s="147"/>
      <c r="E116" s="147"/>
      <c r="F116" s="148"/>
      <c r="G116" s="146" t="s">
        <v>62</v>
      </c>
      <c r="H116" s="147"/>
      <c r="I116" s="148"/>
    </row>
    <row r="117" spans="1:9" ht="51">
      <c r="A117" s="149"/>
      <c r="B117" s="150" t="s">
        <v>63</v>
      </c>
      <c r="C117" s="151" t="s">
        <v>64</v>
      </c>
      <c r="D117" s="151" t="s">
        <v>65</v>
      </c>
      <c r="E117" s="151" t="s">
        <v>66</v>
      </c>
      <c r="F117" s="152" t="s">
        <v>67</v>
      </c>
      <c r="G117" s="153" t="s">
        <v>68</v>
      </c>
      <c r="H117" s="154" t="s">
        <v>69</v>
      </c>
      <c r="I117" s="155" t="s">
        <v>70</v>
      </c>
    </row>
    <row r="118" spans="1:9">
      <c r="A118" s="156" t="s">
        <v>55</v>
      </c>
      <c r="B118" s="157"/>
      <c r="C118" s="158"/>
      <c r="D118" s="158"/>
      <c r="E118" s="159"/>
      <c r="F118" s="160"/>
      <c r="G118" s="161"/>
      <c r="H118" s="158"/>
      <c r="I118" s="162"/>
    </row>
    <row r="119" spans="1:9" ht="36">
      <c r="A119" s="163" t="s">
        <v>71</v>
      </c>
      <c r="B119" s="164"/>
      <c r="C119" s="165"/>
      <c r="D119" s="165"/>
      <c r="E119" s="159"/>
      <c r="F119" s="160"/>
      <c r="G119" s="161"/>
      <c r="H119" s="165"/>
      <c r="I119" s="166"/>
    </row>
    <row r="120" spans="1:9" ht="36.75" thickBot="1">
      <c r="A120" s="167" t="s">
        <v>72</v>
      </c>
      <c r="B120" s="168"/>
      <c r="C120" s="169"/>
      <c r="D120" s="169"/>
      <c r="E120" s="159"/>
      <c r="F120" s="160"/>
      <c r="G120" s="161"/>
      <c r="H120" s="169"/>
      <c r="I120" s="170"/>
    </row>
    <row r="121" spans="1:9" ht="15.75" thickBot="1">
      <c r="A121" s="171" t="s">
        <v>56</v>
      </c>
      <c r="B121" s="172">
        <f t="shared" ref="B121:I121" si="10">B118+B119-B120</f>
        <v>0</v>
      </c>
      <c r="C121" s="173">
        <f t="shared" si="10"/>
        <v>0</v>
      </c>
      <c r="D121" s="173">
        <f t="shared" si="10"/>
        <v>0</v>
      </c>
      <c r="E121" s="174">
        <f t="shared" si="10"/>
        <v>0</v>
      </c>
      <c r="F121" s="175">
        <f t="shared" si="10"/>
        <v>0</v>
      </c>
      <c r="G121" s="176">
        <f t="shared" si="10"/>
        <v>0</v>
      </c>
      <c r="H121" s="177">
        <f t="shared" si="10"/>
        <v>0</v>
      </c>
      <c r="I121" s="178">
        <f t="shared" si="10"/>
        <v>0</v>
      </c>
    </row>
    <row r="124" spans="1:9" ht="15">
      <c r="A124" s="12" t="s">
        <v>73</v>
      </c>
      <c r="B124" s="132"/>
      <c r="C124" s="132"/>
    </row>
    <row r="125" spans="1:9" ht="14.25" thickBot="1">
      <c r="A125" s="143"/>
      <c r="B125" s="144"/>
      <c r="C125" s="144"/>
    </row>
    <row r="126" spans="1:9">
      <c r="A126" s="179" t="s">
        <v>54</v>
      </c>
      <c r="B126" s="180" t="s">
        <v>55</v>
      </c>
      <c r="C126" s="181" t="s">
        <v>56</v>
      </c>
    </row>
    <row r="127" spans="1:9" ht="26.25" thickBot="1">
      <c r="A127" s="182" t="s">
        <v>74</v>
      </c>
      <c r="B127" s="183"/>
      <c r="C127" s="184"/>
    </row>
    <row r="131" spans="1:4" ht="50.25" customHeight="1">
      <c r="A131" s="12" t="s">
        <v>75</v>
      </c>
      <c r="B131" s="132"/>
      <c r="C131" s="132"/>
      <c r="D131" s="142"/>
    </row>
    <row r="132" spans="1:4" ht="14.25" thickBot="1">
      <c r="A132" s="185"/>
      <c r="B132" s="186"/>
      <c r="C132" s="186"/>
    </row>
    <row r="133" spans="1:4">
      <c r="A133" s="187" t="s">
        <v>34</v>
      </c>
      <c r="B133" s="188"/>
      <c r="C133" s="180" t="s">
        <v>55</v>
      </c>
      <c r="D133" s="181" t="s">
        <v>56</v>
      </c>
    </row>
    <row r="134" spans="1:4" ht="66" customHeight="1">
      <c r="A134" s="189" t="s">
        <v>76</v>
      </c>
      <c r="B134" s="190"/>
      <c r="C134" s="137">
        <f>C136+SUM(C137:C140)</f>
        <v>0</v>
      </c>
      <c r="D134" s="191">
        <f>D136+SUM(D137:D140)</f>
        <v>0</v>
      </c>
    </row>
    <row r="135" spans="1:4">
      <c r="A135" s="192" t="s">
        <v>58</v>
      </c>
      <c r="B135" s="193"/>
      <c r="C135" s="194"/>
      <c r="D135" s="195"/>
    </row>
    <row r="136" spans="1:4">
      <c r="A136" s="196" t="s">
        <v>5</v>
      </c>
      <c r="B136" s="197"/>
      <c r="C136" s="198"/>
      <c r="D136" s="199"/>
    </row>
    <row r="137" spans="1:4">
      <c r="A137" s="200" t="s">
        <v>7</v>
      </c>
      <c r="B137" s="201"/>
      <c r="C137" s="202"/>
      <c r="D137" s="203"/>
    </row>
    <row r="138" spans="1:4">
      <c r="A138" s="200" t="s">
        <v>8</v>
      </c>
      <c r="B138" s="201"/>
      <c r="C138" s="202"/>
      <c r="D138" s="203"/>
    </row>
    <row r="139" spans="1:4">
      <c r="A139" s="200" t="s">
        <v>9</v>
      </c>
      <c r="B139" s="201"/>
      <c r="C139" s="202"/>
      <c r="D139" s="203"/>
    </row>
    <row r="140" spans="1:4">
      <c r="A140" s="200" t="s">
        <v>10</v>
      </c>
      <c r="B140" s="201"/>
      <c r="C140" s="202"/>
      <c r="D140" s="203"/>
    </row>
    <row r="158" spans="1:9">
      <c r="A158" s="204" t="s">
        <v>77</v>
      </c>
      <c r="B158" s="205"/>
      <c r="C158" s="205"/>
      <c r="D158" s="205"/>
      <c r="E158" s="205"/>
      <c r="F158" s="205"/>
      <c r="G158" s="205"/>
      <c r="H158" s="205"/>
      <c r="I158" s="205"/>
    </row>
    <row r="159" spans="1:9" ht="16.5" thickBot="1">
      <c r="A159" s="206"/>
      <c r="B159" s="207"/>
      <c r="C159" s="207"/>
      <c r="D159" s="207"/>
      <c r="E159" s="207" t="s">
        <v>78</v>
      </c>
      <c r="F159" s="208"/>
      <c r="G159" s="208"/>
      <c r="H159" s="208"/>
      <c r="I159" s="208"/>
    </row>
    <row r="160" spans="1:9" ht="89.25" customHeight="1" thickBot="1">
      <c r="A160" s="209" t="s">
        <v>79</v>
      </c>
      <c r="B160" s="210"/>
      <c r="C160" s="211" t="s">
        <v>80</v>
      </c>
      <c r="D160" s="212" t="s">
        <v>81</v>
      </c>
      <c r="E160" s="211" t="s">
        <v>82</v>
      </c>
      <c r="F160" s="213" t="s">
        <v>83</v>
      </c>
      <c r="G160" s="211" t="s">
        <v>84</v>
      </c>
      <c r="H160" s="211" t="s">
        <v>85</v>
      </c>
      <c r="I160" s="214" t="s">
        <v>86</v>
      </c>
    </row>
    <row r="161" spans="1:9">
      <c r="A161" s="215"/>
      <c r="B161" s="216" t="s">
        <v>55</v>
      </c>
      <c r="C161" s="217"/>
      <c r="D161" s="218"/>
      <c r="E161" s="219"/>
      <c r="F161" s="218"/>
      <c r="G161" s="219"/>
      <c r="H161" s="219"/>
      <c r="I161" s="220"/>
    </row>
    <row r="162" spans="1:9">
      <c r="A162" s="221"/>
      <c r="B162" s="222" t="s">
        <v>87</v>
      </c>
      <c r="C162" s="223"/>
      <c r="D162" s="224"/>
      <c r="E162" s="225"/>
      <c r="F162" s="224"/>
      <c r="G162" s="225"/>
      <c r="H162" s="225"/>
      <c r="I162" s="226"/>
    </row>
    <row r="163" spans="1:9">
      <c r="A163" s="227" t="s">
        <v>88</v>
      </c>
      <c r="B163" s="228"/>
      <c r="C163" s="229"/>
      <c r="D163" s="230"/>
      <c r="E163" s="231"/>
      <c r="F163" s="230"/>
      <c r="G163" s="231"/>
      <c r="H163" s="231"/>
      <c r="I163" s="232"/>
    </row>
    <row r="164" spans="1:9">
      <c r="A164" s="227" t="s">
        <v>89</v>
      </c>
      <c r="B164" s="228"/>
      <c r="C164" s="229"/>
      <c r="D164" s="230"/>
      <c r="E164" s="231"/>
      <c r="F164" s="230"/>
      <c r="G164" s="231"/>
      <c r="H164" s="231"/>
      <c r="I164" s="232"/>
    </row>
    <row r="165" spans="1:9" ht="14.25" thickBot="1">
      <c r="A165" s="233" t="s">
        <v>90</v>
      </c>
      <c r="B165" s="234"/>
      <c r="C165" s="235"/>
      <c r="D165" s="236"/>
      <c r="E165" s="237"/>
      <c r="F165" s="236"/>
      <c r="G165" s="237"/>
      <c r="H165" s="237"/>
      <c r="I165" s="238"/>
    </row>
    <row r="166" spans="1:9" ht="14.25" thickBot="1">
      <c r="A166" s="239"/>
      <c r="B166" s="240" t="s">
        <v>91</v>
      </c>
      <c r="C166" s="241"/>
      <c r="D166" s="241"/>
      <c r="E166" s="241">
        <f>SUM(E163:E165)</f>
        <v>0</v>
      </c>
      <c r="F166" s="241">
        <f>SUM(F163:F165)</f>
        <v>0</v>
      </c>
      <c r="G166" s="241">
        <f>SUM(G163:G165)</f>
        <v>0</v>
      </c>
      <c r="H166" s="241"/>
      <c r="I166" s="241"/>
    </row>
    <row r="167" spans="1:9" ht="87.75" customHeight="1" thickBot="1">
      <c r="A167" s="209" t="s">
        <v>79</v>
      </c>
      <c r="B167" s="242"/>
      <c r="C167" s="211" t="s">
        <v>80</v>
      </c>
      <c r="D167" s="212" t="s">
        <v>81</v>
      </c>
      <c r="E167" s="211" t="s">
        <v>82</v>
      </c>
      <c r="F167" s="213" t="s">
        <v>83</v>
      </c>
      <c r="G167" s="211" t="s">
        <v>84</v>
      </c>
      <c r="H167" s="211" t="s">
        <v>85</v>
      </c>
      <c r="I167" s="214" t="s">
        <v>86</v>
      </c>
    </row>
    <row r="168" spans="1:9" ht="14.25" thickBot="1">
      <c r="A168" s="243"/>
      <c r="B168" s="244" t="s">
        <v>56</v>
      </c>
      <c r="C168" s="245"/>
      <c r="D168" s="246"/>
      <c r="E168" s="247"/>
      <c r="F168" s="246"/>
      <c r="G168" s="247"/>
      <c r="H168" s="247"/>
      <c r="I168" s="248"/>
    </row>
    <row r="169" spans="1:9">
      <c r="A169" s="221"/>
      <c r="B169" s="222" t="s">
        <v>87</v>
      </c>
      <c r="C169" s="223"/>
      <c r="D169" s="224"/>
      <c r="E169" s="225"/>
      <c r="F169" s="224"/>
      <c r="G169" s="225"/>
      <c r="H169" s="225"/>
      <c r="I169" s="226"/>
    </row>
    <row r="170" spans="1:9">
      <c r="A170" s="227" t="s">
        <v>88</v>
      </c>
      <c r="B170" s="228"/>
      <c r="C170" s="229"/>
      <c r="D170" s="230"/>
      <c r="E170" s="231"/>
      <c r="F170" s="230"/>
      <c r="G170" s="231"/>
      <c r="H170" s="231"/>
      <c r="I170" s="232"/>
    </row>
    <row r="171" spans="1:9">
      <c r="A171" s="227" t="s">
        <v>89</v>
      </c>
      <c r="B171" s="228"/>
      <c r="C171" s="229"/>
      <c r="D171" s="230"/>
      <c r="E171" s="231"/>
      <c r="F171" s="230"/>
      <c r="G171" s="231"/>
      <c r="H171" s="231"/>
      <c r="I171" s="232"/>
    </row>
    <row r="172" spans="1:9" ht="14.25" thickBot="1">
      <c r="A172" s="233" t="s">
        <v>90</v>
      </c>
      <c r="B172" s="234"/>
      <c r="C172" s="235"/>
      <c r="D172" s="236"/>
      <c r="E172" s="237"/>
      <c r="F172" s="236"/>
      <c r="G172" s="237"/>
      <c r="H172" s="237"/>
      <c r="I172" s="238"/>
    </row>
    <row r="173" spans="1:9" ht="14.25" thickBot="1">
      <c r="A173" s="249"/>
      <c r="B173" s="240" t="s">
        <v>91</v>
      </c>
      <c r="C173" s="241"/>
      <c r="D173" s="250"/>
      <c r="E173" s="241">
        <f>SUM(E170:E172)</f>
        <v>0</v>
      </c>
      <c r="F173" s="241">
        <f>SUM(F170:F172)</f>
        <v>0</v>
      </c>
      <c r="G173" s="241">
        <f>SUM(G170:G172)</f>
        <v>0</v>
      </c>
      <c r="H173" s="241"/>
      <c r="I173" s="251"/>
    </row>
    <row r="176" spans="1:9" ht="15">
      <c r="A176" s="252" t="s">
        <v>92</v>
      </c>
      <c r="B176" s="253"/>
      <c r="C176" s="253"/>
      <c r="D176" s="253"/>
      <c r="E176" s="253"/>
      <c r="F176" s="253"/>
      <c r="G176" s="253"/>
      <c r="H176" s="253"/>
      <c r="I176" s="253"/>
    </row>
    <row r="177" spans="1:9" ht="14.25" thickBot="1">
      <c r="A177" s="254"/>
      <c r="B177" s="255"/>
      <c r="C177" s="255"/>
      <c r="D177" s="255"/>
      <c r="E177" s="254"/>
      <c r="F177" s="254"/>
      <c r="G177" s="254"/>
      <c r="H177" s="254"/>
      <c r="I177" s="254"/>
    </row>
    <row r="178" spans="1:9" ht="14.25" thickBot="1">
      <c r="A178" s="256" t="s">
        <v>93</v>
      </c>
      <c r="B178" s="257"/>
      <c r="C178" s="257"/>
      <c r="D178" s="258"/>
      <c r="E178" s="259" t="s">
        <v>55</v>
      </c>
      <c r="F178" s="260" t="s">
        <v>94</v>
      </c>
      <c r="G178" s="261"/>
      <c r="H178" s="262"/>
      <c r="I178" s="263" t="s">
        <v>56</v>
      </c>
    </row>
    <row r="179" spans="1:9" ht="26.25" thickBot="1">
      <c r="A179" s="264"/>
      <c r="B179" s="265"/>
      <c r="C179" s="265"/>
      <c r="D179" s="266"/>
      <c r="E179" s="267"/>
      <c r="F179" s="268" t="s">
        <v>26</v>
      </c>
      <c r="G179" s="269" t="s">
        <v>95</v>
      </c>
      <c r="H179" s="268" t="s">
        <v>96</v>
      </c>
      <c r="I179" s="270"/>
    </row>
    <row r="180" spans="1:9">
      <c r="A180" s="271">
        <v>1</v>
      </c>
      <c r="B180" s="272" t="s">
        <v>65</v>
      </c>
      <c r="C180" s="273"/>
      <c r="D180" s="274"/>
      <c r="E180" s="275"/>
      <c r="F180" s="276"/>
      <c r="G180" s="276"/>
      <c r="H180" s="276"/>
      <c r="I180" s="277">
        <f>E180+F180-G180-H180</f>
        <v>0</v>
      </c>
    </row>
    <row r="181" spans="1:9">
      <c r="A181" s="278"/>
      <c r="B181" s="279" t="s">
        <v>97</v>
      </c>
      <c r="C181" s="280"/>
      <c r="D181" s="281"/>
      <c r="E181" s="282"/>
      <c r="F181" s="283"/>
      <c r="G181" s="283"/>
      <c r="H181" s="283"/>
      <c r="I181" s="284">
        <f>E181+F181-G181-H181</f>
        <v>0</v>
      </c>
    </row>
    <row r="182" spans="1:9">
      <c r="A182" s="285" t="s">
        <v>98</v>
      </c>
      <c r="B182" s="286" t="s">
        <v>99</v>
      </c>
      <c r="C182" s="287"/>
      <c r="D182" s="288"/>
      <c r="E182" s="289">
        <v>160074.91</v>
      </c>
      <c r="F182" s="290">
        <v>60896.45</v>
      </c>
      <c r="G182" s="290"/>
      <c r="H182" s="290">
        <v>114.83</v>
      </c>
      <c r="I182" s="291">
        <f>E182+F182-G182-H182</f>
        <v>220856.53</v>
      </c>
    </row>
    <row r="183" spans="1:9">
      <c r="A183" s="285"/>
      <c r="B183" s="279" t="s">
        <v>97</v>
      </c>
      <c r="C183" s="280"/>
      <c r="D183" s="281"/>
      <c r="E183" s="292"/>
      <c r="F183" s="290"/>
      <c r="G183" s="290"/>
      <c r="H183" s="290"/>
      <c r="I183" s="290">
        <f>E183+F183-G183-H183</f>
        <v>0</v>
      </c>
    </row>
    <row r="184" spans="1:9" ht="14.25" thickBot="1">
      <c r="A184" s="293" t="s">
        <v>100</v>
      </c>
      <c r="B184" s="286" t="s">
        <v>101</v>
      </c>
      <c r="C184" s="287"/>
      <c r="D184" s="288"/>
      <c r="E184" s="289"/>
      <c r="F184" s="290"/>
      <c r="G184" s="290"/>
      <c r="H184" s="290"/>
      <c r="I184" s="283">
        <f>E184+F184-G184-H184</f>
        <v>0</v>
      </c>
    </row>
    <row r="185" spans="1:9" ht="14.25" thickBot="1">
      <c r="A185" s="294" t="s">
        <v>102</v>
      </c>
      <c r="B185" s="295"/>
      <c r="C185" s="295"/>
      <c r="D185" s="296"/>
      <c r="E185" s="297">
        <f>E180+E182+E184</f>
        <v>160074.91</v>
      </c>
      <c r="F185" s="297">
        <f>F180+F182+F184</f>
        <v>60896.45</v>
      </c>
      <c r="G185" s="297">
        <f>G180+G182+G184</f>
        <v>0</v>
      </c>
      <c r="H185" s="297">
        <f>H180+H182+H184</f>
        <v>114.83</v>
      </c>
      <c r="I185" s="298">
        <f>I180+I182+I184</f>
        <v>220856.53</v>
      </c>
    </row>
    <row r="186" spans="1:9">
      <c r="A186"/>
      <c r="B186"/>
      <c r="C186"/>
      <c r="D186"/>
      <c r="E186"/>
      <c r="F186"/>
      <c r="G186"/>
      <c r="H186"/>
      <c r="I186"/>
    </row>
    <row r="187" spans="1:9" ht="14.25">
      <c r="A187" s="299" t="s">
        <v>103</v>
      </c>
      <c r="B187"/>
      <c r="C187"/>
      <c r="D187"/>
      <c r="E187"/>
      <c r="F187"/>
      <c r="G187"/>
      <c r="H187"/>
      <c r="I187"/>
    </row>
    <row r="188" spans="1:9" ht="14.25">
      <c r="A188" s="299" t="s">
        <v>104</v>
      </c>
      <c r="B188"/>
      <c r="C188"/>
      <c r="D188"/>
      <c r="E188"/>
      <c r="F188"/>
      <c r="G188"/>
      <c r="H188"/>
      <c r="I188"/>
    </row>
    <row r="190" spans="1:9" ht="14.25">
      <c r="A190" s="300" t="s">
        <v>105</v>
      </c>
      <c r="B190" s="300"/>
      <c r="C190" s="300"/>
      <c r="D190" s="300"/>
      <c r="E190" s="300"/>
      <c r="F190" s="300"/>
      <c r="G190" s="300"/>
    </row>
    <row r="191" spans="1:9" ht="14.25" thickBot="1">
      <c r="A191" s="301"/>
      <c r="B191" s="302"/>
      <c r="C191" s="303"/>
      <c r="D191" s="303"/>
      <c r="E191" s="303"/>
      <c r="F191" s="303"/>
      <c r="G191" s="303"/>
    </row>
    <row r="192" spans="1:9" ht="26.25" thickBot="1">
      <c r="A192" s="304" t="s">
        <v>106</v>
      </c>
      <c r="B192" s="305"/>
      <c r="C192" s="306" t="s">
        <v>107</v>
      </c>
      <c r="D192" s="307" t="s">
        <v>108</v>
      </c>
      <c r="E192" s="308" t="s">
        <v>109</v>
      </c>
      <c r="F192" s="307" t="s">
        <v>110</v>
      </c>
      <c r="G192" s="309" t="s">
        <v>111</v>
      </c>
    </row>
    <row r="193" spans="1:7" ht="26.25" customHeight="1">
      <c r="A193" s="310" t="s">
        <v>112</v>
      </c>
      <c r="B193" s="311"/>
      <c r="C193" s="312"/>
      <c r="D193" s="312"/>
      <c r="E193" s="312"/>
      <c r="F193" s="312"/>
      <c r="G193" s="313">
        <f>C193+D193-E193-F193</f>
        <v>0</v>
      </c>
    </row>
    <row r="194" spans="1:7" ht="25.5" customHeight="1">
      <c r="A194" s="314" t="s">
        <v>113</v>
      </c>
      <c r="B194" s="315"/>
      <c r="C194" s="316"/>
      <c r="D194" s="316"/>
      <c r="E194" s="316"/>
      <c r="F194" s="316"/>
      <c r="G194" s="317">
        <f t="shared" ref="G194:G201" si="11">C194+D194-E194-F194</f>
        <v>0</v>
      </c>
    </row>
    <row r="195" spans="1:7">
      <c r="A195" s="314" t="s">
        <v>114</v>
      </c>
      <c r="B195" s="315"/>
      <c r="C195" s="316"/>
      <c r="D195" s="316"/>
      <c r="E195" s="316"/>
      <c r="F195" s="316"/>
      <c r="G195" s="317">
        <f t="shared" si="11"/>
        <v>0</v>
      </c>
    </row>
    <row r="196" spans="1:7">
      <c r="A196" s="314" t="s">
        <v>115</v>
      </c>
      <c r="B196" s="315"/>
      <c r="C196" s="316"/>
      <c r="D196" s="316"/>
      <c r="E196" s="316"/>
      <c r="F196" s="316"/>
      <c r="G196" s="317">
        <f t="shared" si="11"/>
        <v>0</v>
      </c>
    </row>
    <row r="197" spans="1:7" ht="38.25" customHeight="1">
      <c r="A197" s="314" t="s">
        <v>116</v>
      </c>
      <c r="B197" s="315"/>
      <c r="C197" s="316"/>
      <c r="D197" s="316"/>
      <c r="E197" s="316"/>
      <c r="F197" s="316"/>
      <c r="G197" s="317">
        <f t="shared" si="11"/>
        <v>0</v>
      </c>
    </row>
    <row r="198" spans="1:7" ht="25.5" customHeight="1">
      <c r="A198" s="318" t="s">
        <v>117</v>
      </c>
      <c r="B198" s="315"/>
      <c r="C198" s="316"/>
      <c r="D198" s="316"/>
      <c r="E198" s="316"/>
      <c r="F198" s="316"/>
      <c r="G198" s="317">
        <f t="shared" si="11"/>
        <v>0</v>
      </c>
    </row>
    <row r="199" spans="1:7">
      <c r="A199" s="318" t="s">
        <v>118</v>
      </c>
      <c r="B199" s="315"/>
      <c r="C199" s="316"/>
      <c r="D199" s="316"/>
      <c r="E199" s="316"/>
      <c r="F199" s="316"/>
      <c r="G199" s="317">
        <f t="shared" si="11"/>
        <v>0</v>
      </c>
    </row>
    <row r="200" spans="1:7" ht="24.75" customHeight="1">
      <c r="A200" s="318" t="s">
        <v>119</v>
      </c>
      <c r="B200" s="315"/>
      <c r="C200" s="316"/>
      <c r="D200" s="316"/>
      <c r="E200" s="316"/>
      <c r="F200" s="316"/>
      <c r="G200" s="317">
        <f t="shared" si="11"/>
        <v>0</v>
      </c>
    </row>
    <row r="201" spans="1:7" ht="27.75" customHeight="1" thickBot="1">
      <c r="A201" s="319" t="s">
        <v>120</v>
      </c>
      <c r="B201" s="320"/>
      <c r="C201" s="321"/>
      <c r="D201" s="321"/>
      <c r="E201" s="321"/>
      <c r="F201" s="321"/>
      <c r="G201" s="322">
        <f t="shared" si="11"/>
        <v>0</v>
      </c>
    </row>
    <row r="202" spans="1:7">
      <c r="A202" s="323" t="s">
        <v>121</v>
      </c>
      <c r="B202" s="311"/>
      <c r="C202" s="324">
        <f>SUM(C203:C222)</f>
        <v>0</v>
      </c>
      <c r="D202" s="324">
        <f>SUM(D203:D222)</f>
        <v>0</v>
      </c>
      <c r="E202" s="324">
        <f>SUM(E203:E222)</f>
        <v>0</v>
      </c>
      <c r="F202" s="324">
        <f>SUM(F203:F222)</f>
        <v>0</v>
      </c>
      <c r="G202" s="325">
        <f>SUM(G203:G222)</f>
        <v>0</v>
      </c>
    </row>
    <row r="203" spans="1:7">
      <c r="A203" s="326" t="s">
        <v>122</v>
      </c>
      <c r="B203" s="315"/>
      <c r="C203" s="327"/>
      <c r="D203" s="327"/>
      <c r="E203" s="328"/>
      <c r="F203" s="328"/>
      <c r="G203" s="317">
        <f t="shared" ref="G203:G222" si="12">C203+D203-E203-F203</f>
        <v>0</v>
      </c>
    </row>
    <row r="204" spans="1:7">
      <c r="A204" s="326" t="s">
        <v>123</v>
      </c>
      <c r="B204" s="315"/>
      <c r="C204" s="327"/>
      <c r="D204" s="327"/>
      <c r="E204" s="328"/>
      <c r="F204" s="328"/>
      <c r="G204" s="317">
        <f t="shared" si="12"/>
        <v>0</v>
      </c>
    </row>
    <row r="205" spans="1:7" ht="13.5" customHeight="1">
      <c r="A205" s="326" t="s">
        <v>124</v>
      </c>
      <c r="B205" s="315"/>
      <c r="C205" s="327"/>
      <c r="D205" s="327"/>
      <c r="E205" s="328"/>
      <c r="F205" s="328"/>
      <c r="G205" s="317">
        <f t="shared" si="12"/>
        <v>0</v>
      </c>
    </row>
    <row r="206" spans="1:7">
      <c r="A206" s="329" t="s">
        <v>125</v>
      </c>
      <c r="B206" s="315"/>
      <c r="C206" s="327"/>
      <c r="D206" s="327"/>
      <c r="E206" s="328"/>
      <c r="F206" s="328"/>
      <c r="G206" s="317">
        <f t="shared" si="12"/>
        <v>0</v>
      </c>
    </row>
    <row r="207" spans="1:7">
      <c r="A207" s="330" t="s">
        <v>126</v>
      </c>
      <c r="B207" s="315"/>
      <c r="C207" s="327"/>
      <c r="D207" s="327"/>
      <c r="E207" s="328"/>
      <c r="F207" s="328"/>
      <c r="G207" s="317">
        <f t="shared" si="12"/>
        <v>0</v>
      </c>
    </row>
    <row r="208" spans="1:7">
      <c r="A208" s="330" t="s">
        <v>127</v>
      </c>
      <c r="B208" s="315"/>
      <c r="C208" s="327"/>
      <c r="D208" s="327"/>
      <c r="E208" s="328"/>
      <c r="F208" s="328"/>
      <c r="G208" s="317">
        <f t="shared" si="12"/>
        <v>0</v>
      </c>
    </row>
    <row r="209" spans="1:7">
      <c r="A209" s="330" t="s">
        <v>128</v>
      </c>
      <c r="B209" s="315"/>
      <c r="C209" s="327"/>
      <c r="D209" s="327"/>
      <c r="E209" s="328"/>
      <c r="F209" s="328"/>
      <c r="G209" s="317">
        <f t="shared" si="12"/>
        <v>0</v>
      </c>
    </row>
    <row r="210" spans="1:7">
      <c r="A210" s="330" t="s">
        <v>129</v>
      </c>
      <c r="B210" s="315"/>
      <c r="C210" s="327"/>
      <c r="D210" s="327"/>
      <c r="E210" s="328"/>
      <c r="F210" s="328"/>
      <c r="G210" s="317">
        <f t="shared" si="12"/>
        <v>0</v>
      </c>
    </row>
    <row r="211" spans="1:7">
      <c r="A211" s="330" t="s">
        <v>130</v>
      </c>
      <c r="B211" s="315"/>
      <c r="C211" s="327"/>
      <c r="D211" s="327"/>
      <c r="E211" s="328"/>
      <c r="F211" s="328"/>
      <c r="G211" s="317">
        <f t="shared" si="12"/>
        <v>0</v>
      </c>
    </row>
    <row r="212" spans="1:7">
      <c r="A212" s="330" t="s">
        <v>131</v>
      </c>
      <c r="B212" s="315"/>
      <c r="C212" s="327"/>
      <c r="D212" s="327"/>
      <c r="E212" s="328"/>
      <c r="F212" s="328"/>
      <c r="G212" s="317">
        <f t="shared" si="12"/>
        <v>0</v>
      </c>
    </row>
    <row r="213" spans="1:7">
      <c r="A213" s="330" t="s">
        <v>132</v>
      </c>
      <c r="B213" s="315"/>
      <c r="C213" s="327"/>
      <c r="D213" s="327"/>
      <c r="E213" s="328"/>
      <c r="F213" s="328"/>
      <c r="G213" s="317">
        <f t="shared" si="12"/>
        <v>0</v>
      </c>
    </row>
    <row r="214" spans="1:7">
      <c r="A214" s="330" t="s">
        <v>133</v>
      </c>
      <c r="B214" s="315"/>
      <c r="C214" s="327"/>
      <c r="D214" s="327"/>
      <c r="E214" s="328"/>
      <c r="F214" s="328"/>
      <c r="G214" s="317">
        <f t="shared" si="12"/>
        <v>0</v>
      </c>
    </row>
    <row r="215" spans="1:7">
      <c r="A215" s="330" t="s">
        <v>134</v>
      </c>
      <c r="B215" s="315"/>
      <c r="C215" s="327"/>
      <c r="D215" s="327"/>
      <c r="E215" s="328"/>
      <c r="F215" s="328"/>
      <c r="G215" s="317">
        <f t="shared" si="12"/>
        <v>0</v>
      </c>
    </row>
    <row r="216" spans="1:7">
      <c r="A216" s="331" t="s">
        <v>135</v>
      </c>
      <c r="B216" s="315"/>
      <c r="C216" s="327"/>
      <c r="D216" s="327"/>
      <c r="E216" s="328"/>
      <c r="F216" s="328"/>
      <c r="G216" s="317">
        <f>C216+D216-E216-F216</f>
        <v>0</v>
      </c>
    </row>
    <row r="217" spans="1:7">
      <c r="A217" s="331" t="s">
        <v>136</v>
      </c>
      <c r="B217" s="315"/>
      <c r="C217" s="327"/>
      <c r="D217" s="327"/>
      <c r="E217" s="328"/>
      <c r="F217" s="328"/>
      <c r="G217" s="317">
        <f>C217+D217-E217-F217</f>
        <v>0</v>
      </c>
    </row>
    <row r="218" spans="1:7">
      <c r="A218" s="329" t="s">
        <v>137</v>
      </c>
      <c r="B218" s="315"/>
      <c r="C218" s="327"/>
      <c r="D218" s="327"/>
      <c r="E218" s="328"/>
      <c r="F218" s="328"/>
      <c r="G218" s="317">
        <f t="shared" si="12"/>
        <v>0</v>
      </c>
    </row>
    <row r="219" spans="1:7">
      <c r="A219" s="329" t="s">
        <v>138</v>
      </c>
      <c r="B219" s="315"/>
      <c r="C219" s="327"/>
      <c r="D219" s="327"/>
      <c r="E219" s="328"/>
      <c r="F219" s="328"/>
      <c r="G219" s="317">
        <f t="shared" si="12"/>
        <v>0</v>
      </c>
    </row>
    <row r="220" spans="1:7">
      <c r="A220" s="331" t="s">
        <v>139</v>
      </c>
      <c r="B220" s="315"/>
      <c r="C220" s="327"/>
      <c r="D220" s="327"/>
      <c r="E220" s="328"/>
      <c r="F220" s="328"/>
      <c r="G220" s="317">
        <f t="shared" si="12"/>
        <v>0</v>
      </c>
    </row>
    <row r="221" spans="1:7">
      <c r="A221" s="331" t="s">
        <v>140</v>
      </c>
      <c r="B221" s="315"/>
      <c r="C221" s="327"/>
      <c r="D221" s="327"/>
      <c r="E221" s="328"/>
      <c r="F221" s="328"/>
      <c r="G221" s="317">
        <f t="shared" si="12"/>
        <v>0</v>
      </c>
    </row>
    <row r="222" spans="1:7" ht="14.25" thickBot="1">
      <c r="A222" s="332" t="s">
        <v>141</v>
      </c>
      <c r="B222" s="320"/>
      <c r="C222" s="333"/>
      <c r="D222" s="333"/>
      <c r="E222" s="328"/>
      <c r="F222" s="328"/>
      <c r="G222" s="317">
        <f t="shared" si="12"/>
        <v>0</v>
      </c>
    </row>
    <row r="223" spans="1:7" ht="14.25" thickBot="1">
      <c r="A223" s="334" t="s">
        <v>142</v>
      </c>
      <c r="B223" s="335"/>
      <c r="C223" s="336">
        <f>SUM(C193:C202)</f>
        <v>0</v>
      </c>
      <c r="D223" s="336">
        <f>SUM(D193:D202)</f>
        <v>0</v>
      </c>
      <c r="E223" s="336">
        <f>SUM(E193:E202)</f>
        <v>0</v>
      </c>
      <c r="F223" s="336">
        <f>SUM(F193:F202)</f>
        <v>0</v>
      </c>
      <c r="G223" s="337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 ht="14.25">
      <c r="A225" s="338"/>
      <c r="B225" s="338"/>
      <c r="C225" s="338"/>
      <c r="D225" s="338"/>
      <c r="E225" s="338"/>
      <c r="F225" s="338"/>
      <c r="G225" s="338"/>
    </row>
    <row r="226" spans="1:7" ht="14.25">
      <c r="A226" s="204" t="s">
        <v>143</v>
      </c>
      <c r="B226" s="204"/>
      <c r="C226" s="204"/>
    </row>
    <row r="227" spans="1:7" ht="15">
      <c r="A227" s="339"/>
      <c r="B227" s="339"/>
      <c r="C227" s="339"/>
    </row>
    <row r="228" spans="1:7" ht="19.5" thickBot="1">
      <c r="A228" s="340"/>
      <c r="B228" s="340"/>
      <c r="C228" s="340"/>
    </row>
    <row r="229" spans="1:7" ht="14.25" thickBot="1">
      <c r="A229" s="334" t="s">
        <v>34</v>
      </c>
      <c r="B229" s="341"/>
      <c r="C229" s="342" t="s">
        <v>55</v>
      </c>
      <c r="D229" s="343" t="s">
        <v>56</v>
      </c>
    </row>
    <row r="230" spans="1:7" ht="14.25" thickBot="1">
      <c r="A230" s="334" t="s">
        <v>144</v>
      </c>
      <c r="B230" s="341"/>
      <c r="C230" s="342"/>
      <c r="D230" s="343"/>
    </row>
    <row r="231" spans="1:7">
      <c r="A231" s="344" t="s">
        <v>145</v>
      </c>
      <c r="B231" s="345"/>
      <c r="C231" s="346"/>
      <c r="D231" s="347"/>
    </row>
    <row r="232" spans="1:7">
      <c r="A232" s="348" t="s">
        <v>146</v>
      </c>
      <c r="B232" s="349"/>
      <c r="C232" s="350"/>
      <c r="D232" s="351"/>
    </row>
    <row r="233" spans="1:7" ht="14.25" thickBot="1">
      <c r="A233" s="352" t="s">
        <v>147</v>
      </c>
      <c r="B233" s="353"/>
      <c r="C233" s="350"/>
      <c r="D233" s="351"/>
    </row>
    <row r="234" spans="1:7" ht="26.25" customHeight="1" thickBot="1">
      <c r="A234" s="334" t="s">
        <v>148</v>
      </c>
      <c r="B234" s="341"/>
      <c r="C234" s="354">
        <f>SUM(C235:C237)</f>
        <v>0</v>
      </c>
      <c r="D234" s="355">
        <f>SUM(D235:D237)</f>
        <v>0</v>
      </c>
    </row>
    <row r="235" spans="1:7" ht="25.5" customHeight="1">
      <c r="A235" s="344" t="s">
        <v>145</v>
      </c>
      <c r="B235" s="345"/>
      <c r="C235" s="346"/>
      <c r="D235" s="347"/>
    </row>
    <row r="236" spans="1:7">
      <c r="A236" s="348" t="s">
        <v>146</v>
      </c>
      <c r="B236" s="349"/>
      <c r="C236" s="350"/>
      <c r="D236" s="351"/>
    </row>
    <row r="237" spans="1:7" ht="14.25" thickBot="1">
      <c r="A237" s="352" t="s">
        <v>147</v>
      </c>
      <c r="B237" s="353"/>
      <c r="C237" s="350"/>
      <c r="D237" s="351"/>
    </row>
    <row r="238" spans="1:7" ht="26.25" customHeight="1" thickBot="1">
      <c r="A238" s="334" t="s">
        <v>149</v>
      </c>
      <c r="B238" s="341"/>
      <c r="C238" s="356">
        <f>SUM(C239:C241)</f>
        <v>0</v>
      </c>
      <c r="D238" s="357">
        <f>SUM(D239:D241)</f>
        <v>0</v>
      </c>
    </row>
    <row r="239" spans="1:7" ht="25.5" customHeight="1">
      <c r="A239" s="344" t="s">
        <v>145</v>
      </c>
      <c r="B239" s="345"/>
      <c r="C239" s="346"/>
      <c r="D239" s="347"/>
    </row>
    <row r="240" spans="1:7">
      <c r="A240" s="348" t="s">
        <v>146</v>
      </c>
      <c r="B240" s="349"/>
      <c r="C240" s="350"/>
      <c r="D240" s="351"/>
    </row>
    <row r="241" spans="1:5" ht="14.25" thickBot="1">
      <c r="A241" s="352" t="s">
        <v>147</v>
      </c>
      <c r="B241" s="353"/>
      <c r="C241" s="350"/>
      <c r="D241" s="351"/>
    </row>
    <row r="242" spans="1:5" ht="14.25" thickBot="1">
      <c r="A242" s="334" t="s">
        <v>150</v>
      </c>
      <c r="B242" s="341"/>
      <c r="C242" s="358">
        <f>C234+C238</f>
        <v>0</v>
      </c>
      <c r="D242" s="357">
        <f>D234+D238</f>
        <v>0</v>
      </c>
    </row>
    <row r="245" spans="1:5" ht="60.75" customHeight="1">
      <c r="A245" s="204" t="s">
        <v>151</v>
      </c>
      <c r="B245" s="204"/>
      <c r="C245" s="204"/>
      <c r="D245" s="205"/>
    </row>
    <row r="246" spans="1:5" ht="14.25" thickBot="1">
      <c r="A246" s="359"/>
      <c r="B246" s="359"/>
      <c r="C246" s="359"/>
    </row>
    <row r="247" spans="1:5" ht="14.25" thickBot="1">
      <c r="A247" s="360" t="s">
        <v>152</v>
      </c>
      <c r="B247" s="361"/>
      <c r="C247" s="213" t="s">
        <v>107</v>
      </c>
      <c r="D247" s="362" t="s">
        <v>111</v>
      </c>
    </row>
    <row r="248" spans="1:5" ht="25.5" customHeight="1">
      <c r="A248" s="363" t="s">
        <v>153</v>
      </c>
      <c r="B248" s="364"/>
      <c r="C248" s="365"/>
      <c r="D248" s="366"/>
    </row>
    <row r="249" spans="1:5" ht="26.25" customHeight="1" thickBot="1">
      <c r="A249" s="367" t="s">
        <v>154</v>
      </c>
      <c r="B249" s="368"/>
      <c r="C249" s="369"/>
      <c r="D249" s="370"/>
    </row>
    <row r="250" spans="1:5" ht="14.25" thickBot="1">
      <c r="A250" s="371" t="s">
        <v>142</v>
      </c>
      <c r="B250" s="372"/>
      <c r="C250" s="373">
        <f>SUM(C248:C249)</f>
        <v>0</v>
      </c>
      <c r="D250" s="374">
        <f>SUM(D248:D249)</f>
        <v>0</v>
      </c>
    </row>
    <row r="256" spans="1:5" ht="14.25">
      <c r="A256" s="375" t="s">
        <v>155</v>
      </c>
      <c r="B256" s="375"/>
      <c r="C256" s="375"/>
      <c r="D256" s="375"/>
      <c r="E256" s="375"/>
    </row>
    <row r="257" spans="1:5" ht="14.25" thickBot="1">
      <c r="A257" s="376"/>
      <c r="B257" s="377"/>
      <c r="C257" s="377"/>
      <c r="D257" s="377"/>
      <c r="E257" s="377"/>
    </row>
    <row r="258" spans="1:5" ht="14.25" thickBot="1">
      <c r="A258" s="378" t="s">
        <v>156</v>
      </c>
      <c r="B258" s="379" t="s">
        <v>157</v>
      </c>
      <c r="C258" s="380"/>
      <c r="D258" s="379" t="s">
        <v>158</v>
      </c>
      <c r="E258" s="380"/>
    </row>
    <row r="259" spans="1:5" ht="14.25" thickBot="1">
      <c r="A259" s="381"/>
      <c r="B259" s="382" t="s">
        <v>159</v>
      </c>
      <c r="C259" s="383" t="s">
        <v>160</v>
      </c>
      <c r="D259" s="384" t="s">
        <v>161</v>
      </c>
      <c r="E259" s="383" t="s">
        <v>162</v>
      </c>
    </row>
    <row r="260" spans="1:5" ht="14.25" thickBot="1">
      <c r="A260" s="385" t="s">
        <v>163</v>
      </c>
      <c r="B260" s="379"/>
      <c r="C260" s="386"/>
      <c r="D260" s="386"/>
      <c r="E260" s="387"/>
    </row>
    <row r="261" spans="1:5">
      <c r="A261" s="388" t="s">
        <v>164</v>
      </c>
      <c r="B261" s="389"/>
      <c r="C261" s="389"/>
      <c r="D261" s="390"/>
      <c r="E261" s="389"/>
    </row>
    <row r="262" spans="1:5" ht="25.5">
      <c r="A262" s="388" t="s">
        <v>165</v>
      </c>
      <c r="B262" s="389"/>
      <c r="C262" s="389"/>
      <c r="D262" s="390"/>
      <c r="E262" s="389"/>
    </row>
    <row r="263" spans="1:5">
      <c r="A263" s="388" t="s">
        <v>166</v>
      </c>
      <c r="B263" s="389"/>
      <c r="C263" s="389"/>
      <c r="D263" s="390"/>
      <c r="E263" s="389"/>
    </row>
    <row r="264" spans="1:5">
      <c r="A264" s="388" t="s">
        <v>167</v>
      </c>
      <c r="B264" s="391"/>
      <c r="C264" s="391"/>
      <c r="D264" s="392"/>
      <c r="E264" s="391"/>
    </row>
    <row r="265" spans="1:5">
      <c r="A265" s="393" t="s">
        <v>90</v>
      </c>
      <c r="B265" s="391"/>
      <c r="C265" s="391"/>
      <c r="D265" s="392"/>
      <c r="E265" s="391"/>
    </row>
    <row r="266" spans="1:5" ht="14.25" thickBot="1">
      <c r="A266" s="394" t="s">
        <v>90</v>
      </c>
      <c r="B266" s="395"/>
      <c r="C266" s="395"/>
      <c r="D266" s="396"/>
      <c r="E266" s="395"/>
    </row>
    <row r="267" spans="1:5" ht="14.25" thickBot="1">
      <c r="A267" s="397" t="s">
        <v>142</v>
      </c>
      <c r="B267" s="241">
        <f>SUM(B261:B264)</f>
        <v>0</v>
      </c>
      <c r="C267" s="241">
        <f>SUM(C261:C264)</f>
        <v>0</v>
      </c>
      <c r="D267" s="241">
        <f>SUM(D261:D264)</f>
        <v>0</v>
      </c>
      <c r="E267" s="241">
        <f>SUM(E261:E264)</f>
        <v>0</v>
      </c>
    </row>
    <row r="268" spans="1:5" ht="14.25" thickBot="1">
      <c r="A268" s="385" t="s">
        <v>168</v>
      </c>
      <c r="B268" s="379"/>
      <c r="C268" s="386"/>
      <c r="D268" s="386"/>
      <c r="E268" s="387"/>
    </row>
    <row r="269" spans="1:5">
      <c r="A269" s="388" t="s">
        <v>164</v>
      </c>
      <c r="B269" s="389"/>
      <c r="C269" s="389"/>
      <c r="D269" s="390"/>
      <c r="E269" s="389"/>
    </row>
    <row r="270" spans="1:5" ht="25.5">
      <c r="A270" s="388" t="s">
        <v>165</v>
      </c>
      <c r="B270" s="389"/>
      <c r="C270" s="389"/>
      <c r="D270" s="390"/>
      <c r="E270" s="389"/>
    </row>
    <row r="271" spans="1:5">
      <c r="A271" s="388" t="s">
        <v>166</v>
      </c>
      <c r="B271" s="389"/>
      <c r="C271" s="389"/>
      <c r="D271" s="390"/>
      <c r="E271" s="389"/>
    </row>
    <row r="272" spans="1:5">
      <c r="A272" s="388" t="s">
        <v>167</v>
      </c>
      <c r="B272" s="391"/>
      <c r="C272" s="391"/>
      <c r="D272" s="392"/>
      <c r="E272" s="391"/>
    </row>
    <row r="273" spans="1:7">
      <c r="A273" s="393" t="s">
        <v>90</v>
      </c>
      <c r="B273" s="391"/>
      <c r="C273" s="391"/>
      <c r="D273" s="392"/>
      <c r="E273" s="391"/>
    </row>
    <row r="274" spans="1:7" ht="14.25" thickBot="1">
      <c r="A274" s="394" t="s">
        <v>90</v>
      </c>
      <c r="B274" s="395"/>
      <c r="C274" s="395"/>
      <c r="D274" s="396"/>
      <c r="E274" s="395"/>
    </row>
    <row r="275" spans="1:7" ht="14.25" thickBot="1">
      <c r="A275" s="398" t="s">
        <v>142</v>
      </c>
      <c r="B275" s="241">
        <f>SUM(B269:B272)</f>
        <v>0</v>
      </c>
      <c r="C275" s="241">
        <f>SUM(C269:C272)</f>
        <v>0</v>
      </c>
      <c r="D275" s="241">
        <f>SUM(D269:D272)</f>
        <v>0</v>
      </c>
      <c r="E275" s="241">
        <f>SUM(E269:E272)</f>
        <v>0</v>
      </c>
    </row>
    <row r="278" spans="1:7" ht="29.25" customHeight="1">
      <c r="A278" s="204" t="s">
        <v>169</v>
      </c>
      <c r="B278" s="204"/>
      <c r="C278" s="204"/>
      <c r="D278" s="205"/>
      <c r="G278" s="399"/>
    </row>
    <row r="279" spans="1:7" ht="14.25" thickBot="1">
      <c r="A279" s="400"/>
      <c r="B279" s="401"/>
      <c r="C279" s="401"/>
      <c r="G279" s="399"/>
    </row>
    <row r="280" spans="1:7" ht="64.5" thickBot="1">
      <c r="A280" s="209" t="s">
        <v>170</v>
      </c>
      <c r="B280" s="242"/>
      <c r="C280" s="213" t="s">
        <v>107</v>
      </c>
      <c r="D280" s="362" t="s">
        <v>56</v>
      </c>
      <c r="E280" s="362" t="s">
        <v>171</v>
      </c>
      <c r="G280" s="402"/>
    </row>
    <row r="281" spans="1:7" ht="25.5" customHeight="1">
      <c r="A281" s="403" t="s">
        <v>172</v>
      </c>
      <c r="B281" s="404"/>
      <c r="C281" s="405"/>
      <c r="D281" s="406"/>
      <c r="E281" s="406"/>
      <c r="G281" s="402"/>
    </row>
    <row r="282" spans="1:7" ht="14.25">
      <c r="A282" s="407" t="s">
        <v>173</v>
      </c>
      <c r="B282" s="408"/>
      <c r="C282" s="409"/>
      <c r="D282" s="351"/>
      <c r="E282" s="351"/>
      <c r="G282" s="402"/>
    </row>
    <row r="283" spans="1:7" ht="25.5" customHeight="1">
      <c r="A283" s="410" t="s">
        <v>174</v>
      </c>
      <c r="B283" s="411"/>
      <c r="C283" s="412"/>
      <c r="D283" s="413"/>
      <c r="E283" s="413"/>
      <c r="G283" s="414"/>
    </row>
    <row r="284" spans="1:7" ht="14.25">
      <c r="A284" s="415" t="s">
        <v>175</v>
      </c>
      <c r="B284" s="416"/>
      <c r="C284" s="409"/>
      <c r="D284" s="351"/>
      <c r="E284" s="351"/>
      <c r="G284" s="402"/>
    </row>
    <row r="285" spans="1:7" ht="14.25">
      <c r="A285" s="407" t="s">
        <v>176</v>
      </c>
      <c r="B285" s="408"/>
      <c r="C285" s="417"/>
      <c r="D285" s="418"/>
      <c r="E285" s="418"/>
      <c r="G285" s="402"/>
    </row>
    <row r="286" spans="1:7" ht="14.25">
      <c r="A286" s="407" t="s">
        <v>177</v>
      </c>
      <c r="B286" s="408"/>
      <c r="C286" s="417"/>
      <c r="D286" s="418"/>
      <c r="E286" s="418"/>
      <c r="G286" s="402"/>
    </row>
    <row r="287" spans="1:7" ht="14.25">
      <c r="A287" s="407" t="s">
        <v>178</v>
      </c>
      <c r="B287" s="408"/>
      <c r="C287" s="419"/>
      <c r="D287" s="418"/>
      <c r="E287" s="418"/>
      <c r="G287" s="402"/>
    </row>
    <row r="288" spans="1:7">
      <c r="A288" s="407" t="s">
        <v>179</v>
      </c>
      <c r="B288" s="408"/>
      <c r="C288" s="420"/>
      <c r="D288" s="351"/>
      <c r="E288" s="351"/>
    </row>
    <row r="289" spans="1:5" ht="14.25" thickBot="1">
      <c r="A289" s="421" t="s">
        <v>17</v>
      </c>
      <c r="B289" s="422"/>
      <c r="C289" s="423"/>
      <c r="D289" s="424"/>
      <c r="E289" s="424"/>
    </row>
    <row r="290" spans="1:5" ht="14.25" thickBot="1">
      <c r="A290" s="425" t="s">
        <v>102</v>
      </c>
      <c r="B290" s="426"/>
      <c r="C290" s="427">
        <f>C281+C282+C284+C288</f>
        <v>0</v>
      </c>
      <c r="D290" s="428">
        <f>D281+D282+D284+D288</f>
        <v>0</v>
      </c>
      <c r="E290" s="428"/>
    </row>
    <row r="291" spans="1:5" ht="14.25">
      <c r="A291" s="300" t="s">
        <v>180</v>
      </c>
      <c r="B291" s="300"/>
      <c r="C291" s="300"/>
      <c r="D291" s="300"/>
    </row>
    <row r="292" spans="1:5" ht="14.25" thickBot="1">
      <c r="A292" s="301"/>
      <c r="B292" s="302"/>
      <c r="C292" s="303"/>
      <c r="D292" s="303"/>
    </row>
    <row r="293" spans="1:5" ht="14.25" thickBot="1">
      <c r="A293" s="429" t="s">
        <v>106</v>
      </c>
      <c r="B293" s="430"/>
      <c r="C293" s="306" t="s">
        <v>107</v>
      </c>
      <c r="D293" s="309" t="s">
        <v>111</v>
      </c>
    </row>
    <row r="294" spans="1:5" ht="32.25" customHeight="1" thickBot="1">
      <c r="A294" s="431" t="s">
        <v>181</v>
      </c>
      <c r="B294" s="380"/>
      <c r="C294" s="432"/>
      <c r="D294" s="433"/>
    </row>
    <row r="295" spans="1:5" ht="14.25" thickBot="1">
      <c r="A295" s="431" t="s">
        <v>182</v>
      </c>
      <c r="B295" s="380"/>
      <c r="C295" s="432"/>
      <c r="D295" s="433"/>
    </row>
    <row r="296" spans="1:5" ht="14.25" thickBot="1">
      <c r="A296" s="431" t="s">
        <v>183</v>
      </c>
      <c r="B296" s="380"/>
      <c r="C296" s="432"/>
      <c r="D296" s="433"/>
    </row>
    <row r="297" spans="1:5" ht="25.5" customHeight="1" thickBot="1">
      <c r="A297" s="431" t="s">
        <v>184</v>
      </c>
      <c r="B297" s="380"/>
      <c r="C297" s="432"/>
      <c r="D297" s="433"/>
    </row>
    <row r="298" spans="1:5" ht="27" customHeight="1" thickBot="1">
      <c r="A298" s="431" t="s">
        <v>185</v>
      </c>
      <c r="B298" s="380"/>
      <c r="C298" s="432"/>
      <c r="D298" s="433"/>
    </row>
    <row r="299" spans="1:5" ht="14.25" thickBot="1">
      <c r="A299" s="434" t="s">
        <v>186</v>
      </c>
      <c r="B299" s="380"/>
      <c r="C299" s="432"/>
      <c r="D299" s="433"/>
    </row>
    <row r="300" spans="1:5" ht="29.25" customHeight="1" thickBot="1">
      <c r="A300" s="434" t="s">
        <v>187</v>
      </c>
      <c r="B300" s="380"/>
      <c r="C300" s="432"/>
      <c r="D300" s="433"/>
    </row>
    <row r="301" spans="1:5" ht="25.5" customHeight="1" thickBot="1">
      <c r="A301" s="434" t="s">
        <v>188</v>
      </c>
      <c r="B301" s="380"/>
      <c r="C301" s="432"/>
      <c r="D301" s="433"/>
    </row>
    <row r="302" spans="1:5" ht="14.25" thickBot="1">
      <c r="A302" s="434" t="s">
        <v>189</v>
      </c>
      <c r="B302" s="435"/>
      <c r="C302" s="436">
        <f>SUM(C303:C322)</f>
        <v>0</v>
      </c>
      <c r="D302" s="437">
        <f>SUM(D303:D322)</f>
        <v>0</v>
      </c>
    </row>
    <row r="303" spans="1:5">
      <c r="A303" s="438" t="s">
        <v>122</v>
      </c>
      <c r="B303" s="311"/>
      <c r="C303" s="439"/>
      <c r="D303" s="440"/>
    </row>
    <row r="304" spans="1:5">
      <c r="A304" s="326" t="s">
        <v>123</v>
      </c>
      <c r="B304" s="315"/>
      <c r="C304" s="441"/>
      <c r="D304" s="440"/>
    </row>
    <row r="305" spans="1:4">
      <c r="A305" s="330" t="s">
        <v>124</v>
      </c>
      <c r="B305" s="315"/>
      <c r="C305" s="441"/>
      <c r="D305" s="440"/>
    </row>
    <row r="306" spans="1:4" ht="24.75" customHeight="1">
      <c r="A306" s="329" t="s">
        <v>125</v>
      </c>
      <c r="B306" s="315"/>
      <c r="C306" s="441"/>
      <c r="D306" s="440"/>
    </row>
    <row r="307" spans="1:4">
      <c r="A307" s="330" t="s">
        <v>126</v>
      </c>
      <c r="B307" s="315"/>
      <c r="C307" s="441"/>
      <c r="D307" s="440"/>
    </row>
    <row r="308" spans="1:4">
      <c r="A308" s="330" t="s">
        <v>127</v>
      </c>
      <c r="B308" s="315"/>
      <c r="C308" s="441"/>
      <c r="D308" s="440"/>
    </row>
    <row r="309" spans="1:4">
      <c r="A309" s="330" t="s">
        <v>128</v>
      </c>
      <c r="B309" s="315"/>
      <c r="C309" s="441"/>
      <c r="D309" s="440"/>
    </row>
    <row r="310" spans="1:4">
      <c r="A310" s="330" t="s">
        <v>129</v>
      </c>
      <c r="B310" s="315"/>
      <c r="C310" s="327"/>
      <c r="D310" s="442"/>
    </row>
    <row r="311" spans="1:4">
      <c r="A311" s="330" t="s">
        <v>130</v>
      </c>
      <c r="B311" s="315"/>
      <c r="C311" s="327"/>
      <c r="D311" s="442"/>
    </row>
    <row r="312" spans="1:4">
      <c r="A312" s="330" t="s">
        <v>131</v>
      </c>
      <c r="B312" s="315"/>
      <c r="C312" s="327"/>
      <c r="D312" s="442"/>
    </row>
    <row r="313" spans="1:4">
      <c r="A313" s="330" t="s">
        <v>132</v>
      </c>
      <c r="B313" s="315"/>
      <c r="C313" s="327"/>
      <c r="D313" s="442"/>
    </row>
    <row r="314" spans="1:4">
      <c r="A314" s="330" t="s">
        <v>133</v>
      </c>
      <c r="B314" s="315"/>
      <c r="C314" s="327"/>
      <c r="D314" s="442"/>
    </row>
    <row r="315" spans="1:4">
      <c r="A315" s="330" t="s">
        <v>134</v>
      </c>
      <c r="B315" s="315"/>
      <c r="C315" s="327"/>
      <c r="D315" s="442"/>
    </row>
    <row r="316" spans="1:4">
      <c r="A316" s="331" t="s">
        <v>135</v>
      </c>
      <c r="B316" s="315"/>
      <c r="C316" s="327"/>
      <c r="D316" s="442"/>
    </row>
    <row r="317" spans="1:4">
      <c r="A317" s="331" t="s">
        <v>136</v>
      </c>
      <c r="B317" s="315"/>
      <c r="C317" s="327"/>
      <c r="D317" s="442"/>
    </row>
    <row r="318" spans="1:4">
      <c r="A318" s="329" t="s">
        <v>137</v>
      </c>
      <c r="B318" s="315"/>
      <c r="C318" s="327"/>
      <c r="D318" s="442"/>
    </row>
    <row r="319" spans="1:4">
      <c r="A319" s="329" t="s">
        <v>138</v>
      </c>
      <c r="B319" s="315"/>
      <c r="C319" s="327"/>
      <c r="D319" s="442"/>
    </row>
    <row r="320" spans="1:4">
      <c r="A320" s="331" t="s">
        <v>139</v>
      </c>
      <c r="B320" s="315"/>
      <c r="C320" s="327"/>
      <c r="D320" s="442"/>
    </row>
    <row r="321" spans="1:8">
      <c r="A321" s="331" t="s">
        <v>140</v>
      </c>
      <c r="B321" s="315"/>
      <c r="C321" s="327"/>
      <c r="D321" s="442"/>
    </row>
    <row r="322" spans="1:8" ht="14.25" thickBot="1">
      <c r="A322" s="332" t="s">
        <v>141</v>
      </c>
      <c r="B322" s="320"/>
      <c r="C322" s="333"/>
      <c r="D322" s="442"/>
    </row>
    <row r="323" spans="1:8" ht="14.25" thickBot="1">
      <c r="A323" s="334" t="s">
        <v>142</v>
      </c>
      <c r="B323" s="380"/>
      <c r="C323" s="357">
        <f>SUM(C294:C304)</f>
        <v>0</v>
      </c>
      <c r="D323" s="357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 ht="14.25">
      <c r="A326" s="443"/>
      <c r="B326" s="444"/>
      <c r="C326" s="444"/>
      <c r="D326"/>
    </row>
    <row r="329" spans="1:8" ht="14.25">
      <c r="A329" s="445" t="s">
        <v>190</v>
      </c>
      <c r="B329" s="445"/>
      <c r="C329" s="445"/>
    </row>
    <row r="330" spans="1:8" ht="16.5" thickBot="1">
      <c r="A330" s="446"/>
      <c r="B330" s="303"/>
      <c r="C330" s="303"/>
    </row>
    <row r="331" spans="1:8" ht="14.25" thickBot="1">
      <c r="A331" s="334" t="s">
        <v>191</v>
      </c>
      <c r="B331" s="447"/>
      <c r="C331" s="448" t="s">
        <v>55</v>
      </c>
      <c r="D331" s="309" t="s">
        <v>56</v>
      </c>
      <c r="G331" s="449"/>
      <c r="H331" s="449"/>
    </row>
    <row r="332" spans="1:8" ht="14.25" thickBot="1">
      <c r="A332" s="450" t="s">
        <v>192</v>
      </c>
      <c r="B332" s="451"/>
      <c r="C332" s="427">
        <f>SUM(C333:C342)</f>
        <v>0</v>
      </c>
      <c r="D332" s="452">
        <f>SUM(D333:D342)</f>
        <v>0</v>
      </c>
      <c r="G332" s="449"/>
      <c r="H332" s="449"/>
    </row>
    <row r="333" spans="1:8" ht="55.5" customHeight="1">
      <c r="A333" s="272" t="s">
        <v>193</v>
      </c>
      <c r="B333" s="274"/>
      <c r="C333" s="453"/>
      <c r="D333" s="454"/>
      <c r="G333" s="449"/>
      <c r="H333" s="449"/>
    </row>
    <row r="334" spans="1:8">
      <c r="A334" s="455" t="s">
        <v>194</v>
      </c>
      <c r="B334" s="456"/>
      <c r="C334" s="457"/>
      <c r="D334" s="458"/>
    </row>
    <row r="335" spans="1:8">
      <c r="A335" s="459" t="s">
        <v>195</v>
      </c>
      <c r="B335" s="460"/>
      <c r="C335" s="461"/>
      <c r="D335" s="462"/>
    </row>
    <row r="336" spans="1:8" ht="28.5" customHeight="1">
      <c r="A336" s="463" t="s">
        <v>196</v>
      </c>
      <c r="B336" s="464"/>
      <c r="C336" s="461"/>
      <c r="D336" s="462"/>
    </row>
    <row r="337" spans="1:4" ht="32.25" customHeight="1">
      <c r="A337" s="463" t="s">
        <v>197</v>
      </c>
      <c r="B337" s="464"/>
      <c r="C337" s="461"/>
      <c r="D337" s="462"/>
    </row>
    <row r="338" spans="1:4">
      <c r="A338" s="465" t="s">
        <v>198</v>
      </c>
      <c r="B338" s="466"/>
      <c r="C338" s="461"/>
      <c r="D338" s="462"/>
    </row>
    <row r="339" spans="1:4">
      <c r="A339" s="465" t="s">
        <v>199</v>
      </c>
      <c r="B339" s="466"/>
      <c r="C339" s="461"/>
      <c r="D339" s="462"/>
    </row>
    <row r="340" spans="1:4">
      <c r="A340" s="459" t="s">
        <v>200</v>
      </c>
      <c r="B340" s="460"/>
      <c r="C340" s="409"/>
      <c r="D340" s="467"/>
    </row>
    <row r="341" spans="1:4">
      <c r="A341" s="465" t="s">
        <v>201</v>
      </c>
      <c r="B341" s="466"/>
      <c r="C341" s="409"/>
      <c r="D341" s="467"/>
    </row>
    <row r="342" spans="1:4" ht="14.25" thickBot="1">
      <c r="A342" s="468" t="s">
        <v>17</v>
      </c>
      <c r="B342" s="469"/>
      <c r="C342" s="417"/>
      <c r="D342" s="470"/>
    </row>
    <row r="343" spans="1:4" ht="14.25" thickBot="1">
      <c r="A343" s="450" t="s">
        <v>202</v>
      </c>
      <c r="B343" s="451"/>
      <c r="C343" s="427">
        <f>C348</f>
        <v>1405.33</v>
      </c>
      <c r="D343" s="427">
        <f>D348</f>
        <v>4831.55</v>
      </c>
    </row>
    <row r="344" spans="1:4" ht="59.25" customHeight="1">
      <c r="A344" s="272" t="s">
        <v>193</v>
      </c>
      <c r="B344" s="274"/>
      <c r="C344" s="457"/>
      <c r="D344" s="458"/>
    </row>
    <row r="345" spans="1:4">
      <c r="A345" s="455" t="s">
        <v>194</v>
      </c>
      <c r="B345" s="456"/>
      <c r="C345" s="457"/>
      <c r="D345" s="458"/>
    </row>
    <row r="346" spans="1:4">
      <c r="A346" s="459" t="s">
        <v>195</v>
      </c>
      <c r="B346" s="460"/>
      <c r="C346" s="461"/>
      <c r="D346" s="462"/>
    </row>
    <row r="347" spans="1:4" ht="27.75" customHeight="1">
      <c r="A347" s="463" t="s">
        <v>196</v>
      </c>
      <c r="B347" s="464"/>
      <c r="C347" s="461"/>
      <c r="D347" s="462"/>
    </row>
    <row r="348" spans="1:4" ht="24.75" customHeight="1">
      <c r="A348" s="463" t="s">
        <v>197</v>
      </c>
      <c r="B348" s="464"/>
      <c r="C348" s="461">
        <v>1405.33</v>
      </c>
      <c r="D348" s="462">
        <v>4831.55</v>
      </c>
    </row>
    <row r="349" spans="1:4">
      <c r="A349" s="463" t="s">
        <v>198</v>
      </c>
      <c r="B349" s="464"/>
      <c r="C349" s="461"/>
      <c r="D349" s="462"/>
    </row>
    <row r="350" spans="1:4">
      <c r="A350" s="465" t="s">
        <v>199</v>
      </c>
      <c r="B350" s="466"/>
      <c r="C350" s="461"/>
      <c r="D350" s="462"/>
    </row>
    <row r="351" spans="1:4">
      <c r="A351" s="465" t="s">
        <v>203</v>
      </c>
      <c r="B351" s="466"/>
      <c r="C351" s="409"/>
      <c r="D351" s="467"/>
    </row>
    <row r="352" spans="1:4">
      <c r="A352" s="465" t="s">
        <v>201</v>
      </c>
      <c r="B352" s="466"/>
      <c r="C352" s="409"/>
      <c r="D352" s="467"/>
    </row>
    <row r="353" spans="1:5" ht="63.75" customHeight="1" thickBot="1">
      <c r="A353" s="471" t="s">
        <v>204</v>
      </c>
      <c r="B353" s="472"/>
      <c r="C353" s="473"/>
      <c r="D353" s="474"/>
    </row>
    <row r="354" spans="1:5" ht="14.25" thickBot="1">
      <c r="A354" s="475" t="s">
        <v>12</v>
      </c>
      <c r="B354" s="476"/>
      <c r="C354" s="477">
        <f>C332+C343</f>
        <v>1405.33</v>
      </c>
      <c r="D354" s="298">
        <f>D332+D343</f>
        <v>4831.55</v>
      </c>
    </row>
    <row r="359" spans="1:5" ht="14.25">
      <c r="A359" s="478" t="s">
        <v>205</v>
      </c>
      <c r="B359" s="478"/>
      <c r="C359" s="478"/>
      <c r="D359" s="142"/>
      <c r="E359" s="142"/>
    </row>
    <row r="360" spans="1:5" ht="14.25" thickBot="1">
      <c r="A360" s="303"/>
      <c r="B360" s="303"/>
      <c r="C360" s="303"/>
      <c r="D360"/>
    </row>
    <row r="361" spans="1:5" ht="14.25" thickBot="1">
      <c r="A361" s="479" t="s">
        <v>206</v>
      </c>
      <c r="B361" s="480"/>
      <c r="C361" s="481" t="s">
        <v>55</v>
      </c>
      <c r="D361" s="343" t="s">
        <v>111</v>
      </c>
    </row>
    <row r="362" spans="1:5">
      <c r="A362" s="482" t="s">
        <v>207</v>
      </c>
      <c r="B362" s="483"/>
      <c r="C362" s="484">
        <f>SUM(C363:C369)</f>
        <v>0</v>
      </c>
      <c r="D362" s="484">
        <f>SUM(D363:D369)</f>
        <v>0</v>
      </c>
    </row>
    <row r="363" spans="1:5">
      <c r="A363" s="485" t="s">
        <v>208</v>
      </c>
      <c r="B363" s="486"/>
      <c r="C363" s="487"/>
      <c r="D363" s="488"/>
    </row>
    <row r="364" spans="1:5">
      <c r="A364" s="485" t="s">
        <v>209</v>
      </c>
      <c r="B364" s="486"/>
      <c r="C364" s="487"/>
      <c r="D364" s="488"/>
    </row>
    <row r="365" spans="1:5" ht="27.75" customHeight="1">
      <c r="A365" s="330" t="s">
        <v>210</v>
      </c>
      <c r="B365" s="489"/>
      <c r="C365" s="487"/>
      <c r="D365" s="488"/>
    </row>
    <row r="366" spans="1:5">
      <c r="A366" s="330" t="s">
        <v>211</v>
      </c>
      <c r="B366" s="489"/>
      <c r="C366" s="487"/>
      <c r="D366" s="488"/>
    </row>
    <row r="367" spans="1:5" ht="17.25" customHeight="1">
      <c r="A367" s="330" t="s">
        <v>212</v>
      </c>
      <c r="B367" s="489"/>
      <c r="C367" s="487"/>
      <c r="D367" s="488"/>
    </row>
    <row r="368" spans="1:5" ht="16.5" customHeight="1">
      <c r="A368" s="330" t="s">
        <v>213</v>
      </c>
      <c r="B368" s="489"/>
      <c r="C368" s="487"/>
      <c r="D368" s="488"/>
    </row>
    <row r="369" spans="1:4">
      <c r="A369" s="330" t="s">
        <v>141</v>
      </c>
      <c r="B369" s="489"/>
      <c r="C369" s="487"/>
      <c r="D369" s="488"/>
    </row>
    <row r="370" spans="1:4">
      <c r="A370" s="490" t="s">
        <v>214</v>
      </c>
      <c r="B370" s="491"/>
      <c r="C370" s="484">
        <f>C371+C372+C374</f>
        <v>0</v>
      </c>
      <c r="D370" s="492">
        <f>D371+D372+D374</f>
        <v>0</v>
      </c>
    </row>
    <row r="371" spans="1:4">
      <c r="A371" s="493" t="s">
        <v>215</v>
      </c>
      <c r="B371" s="494"/>
      <c r="C371" s="495"/>
      <c r="D371" s="496"/>
    </row>
    <row r="372" spans="1:4">
      <c r="A372" s="493" t="s">
        <v>216</v>
      </c>
      <c r="B372" s="494"/>
      <c r="C372" s="495"/>
      <c r="D372" s="496"/>
    </row>
    <row r="373" spans="1:4">
      <c r="A373" s="493" t="s">
        <v>217</v>
      </c>
      <c r="B373" s="494"/>
      <c r="C373" s="495"/>
      <c r="D373" s="496"/>
    </row>
    <row r="374" spans="1:4" ht="14.25" thickBot="1">
      <c r="A374" s="497" t="s">
        <v>141</v>
      </c>
      <c r="B374" s="498"/>
      <c r="C374" s="495"/>
      <c r="D374" s="496"/>
    </row>
    <row r="375" spans="1:4" ht="14.25" thickBot="1">
      <c r="A375" s="475" t="s">
        <v>12</v>
      </c>
      <c r="B375" s="476"/>
      <c r="C375" s="499">
        <f>C362+C370</f>
        <v>0</v>
      </c>
      <c r="D375" s="499">
        <f>D362+D370</f>
        <v>0</v>
      </c>
    </row>
    <row r="378" spans="1:4" ht="26.25" customHeight="1">
      <c r="A378" s="500" t="s">
        <v>218</v>
      </c>
      <c r="B378" s="501"/>
      <c r="C378" s="501"/>
      <c r="D378" s="501"/>
    </row>
    <row r="379" spans="1:4" ht="14.25" thickBot="1">
      <c r="A379" s="401"/>
      <c r="B379" s="502"/>
      <c r="C379" s="401"/>
      <c r="D379" s="401"/>
    </row>
    <row r="380" spans="1:4" ht="14.25" thickBot="1">
      <c r="A380" s="503"/>
      <c r="B380" s="504"/>
      <c r="C380" s="505" t="s">
        <v>107</v>
      </c>
      <c r="D380" s="362" t="s">
        <v>56</v>
      </c>
    </row>
    <row r="381" spans="1:4" ht="14.25" thickBot="1">
      <c r="A381" s="506" t="s">
        <v>219</v>
      </c>
      <c r="B381" s="507"/>
      <c r="C381" s="409">
        <v>43059.25</v>
      </c>
      <c r="D381" s="351">
        <v>43059.25</v>
      </c>
    </row>
    <row r="382" spans="1:4" ht="14.25" thickBot="1">
      <c r="A382" s="450" t="s">
        <v>102</v>
      </c>
      <c r="B382" s="451"/>
      <c r="C382" s="428">
        <f>SUM(C381:C381)</f>
        <v>43059.25</v>
      </c>
      <c r="D382" s="428">
        <f>SUM(D381:D381)</f>
        <v>43059.25</v>
      </c>
    </row>
    <row r="385" spans="1:11">
      <c r="A385" s="500" t="s">
        <v>220</v>
      </c>
      <c r="B385" s="501"/>
      <c r="C385" s="501"/>
      <c r="D385" s="501"/>
      <c r="E385" s="142"/>
    </row>
    <row r="386" spans="1:11" ht="14.25" thickBot="1">
      <c r="A386" s="401"/>
      <c r="B386" s="401"/>
      <c r="C386" s="401"/>
      <c r="D386" s="401"/>
      <c r="E386"/>
    </row>
    <row r="387" spans="1:11" ht="26.25" thickBot="1">
      <c r="A387" s="360" t="s">
        <v>34</v>
      </c>
      <c r="B387" s="387"/>
      <c r="C387" s="211" t="s">
        <v>221</v>
      </c>
      <c r="D387" s="211" t="s">
        <v>222</v>
      </c>
      <c r="E387"/>
    </row>
    <row r="388" spans="1:11" ht="14.25" thickBot="1">
      <c r="A388" s="508" t="s">
        <v>223</v>
      </c>
      <c r="B388" s="447"/>
      <c r="C388" s="509">
        <v>132185.14000000001</v>
      </c>
      <c r="D388" s="509">
        <v>129887.02</v>
      </c>
      <c r="E388"/>
    </row>
    <row r="389" spans="1:11">
      <c r="A389"/>
      <c r="B389"/>
      <c r="C389"/>
      <c r="D389"/>
      <c r="E389"/>
    </row>
    <row r="390" spans="1:11" ht="29.25" customHeight="1">
      <c r="A390" s="510" t="s">
        <v>224</v>
      </c>
      <c r="B390" s="511"/>
      <c r="C390" s="511"/>
      <c r="D390" s="142"/>
      <c r="E390" s="142"/>
    </row>
    <row r="395" spans="1:11" ht="14.25">
      <c r="A395" s="512" t="s">
        <v>225</v>
      </c>
      <c r="B395" s="512"/>
      <c r="C395" s="512"/>
      <c r="D395" s="512"/>
      <c r="E395" s="512"/>
      <c r="F395" s="512"/>
      <c r="G395" s="512"/>
      <c r="H395" s="512"/>
      <c r="I395" s="512"/>
    </row>
    <row r="397" spans="1:11" ht="14.25">
      <c r="A397" s="512" t="s">
        <v>226</v>
      </c>
      <c r="B397" s="512"/>
      <c r="C397" s="512"/>
      <c r="D397" s="512"/>
      <c r="E397" s="512"/>
      <c r="F397" s="512"/>
      <c r="G397" s="512"/>
      <c r="H397" s="512"/>
      <c r="I397" s="512"/>
    </row>
    <row r="398" spans="1:11" ht="17.25" thickBot="1">
      <c r="A398" s="513"/>
      <c r="B398" s="513"/>
      <c r="C398" s="513"/>
      <c r="D398" s="513"/>
      <c r="E398" s="513"/>
      <c r="F398" s="513"/>
      <c r="G398" s="513"/>
      <c r="H398" s="513"/>
      <c r="I398" s="514"/>
    </row>
    <row r="399" spans="1:11" ht="14.25" thickBot="1">
      <c r="A399" s="259" t="s">
        <v>227</v>
      </c>
      <c r="B399" s="304" t="s">
        <v>228</v>
      </c>
      <c r="C399" s="515"/>
      <c r="D399" s="516"/>
      <c r="E399" s="479" t="s">
        <v>66</v>
      </c>
      <c r="F399" s="386"/>
      <c r="G399" s="387"/>
      <c r="H399" s="304" t="s">
        <v>229</v>
      </c>
      <c r="I399" s="386"/>
      <c r="J399" s="387"/>
      <c r="K399" s="517" t="s">
        <v>91</v>
      </c>
    </row>
    <row r="400" spans="1:11" ht="95.25" thickBot="1">
      <c r="A400" s="267"/>
      <c r="B400" s="518" t="s">
        <v>230</v>
      </c>
      <c r="C400" s="519" t="s">
        <v>231</v>
      </c>
      <c r="D400" s="520" t="s">
        <v>70</v>
      </c>
      <c r="E400" s="521" t="s">
        <v>38</v>
      </c>
      <c r="F400" s="521" t="s">
        <v>232</v>
      </c>
      <c r="G400" s="522" t="s">
        <v>233</v>
      </c>
      <c r="H400" s="518" t="s">
        <v>230</v>
      </c>
      <c r="I400" s="519" t="s">
        <v>234</v>
      </c>
      <c r="J400" s="523" t="s">
        <v>235</v>
      </c>
      <c r="K400" s="524"/>
    </row>
    <row r="401" spans="1:11" ht="14.25" thickBot="1">
      <c r="A401" s="216" t="s">
        <v>55</v>
      </c>
      <c r="B401" s="525"/>
      <c r="C401" s="526"/>
      <c r="D401" s="527"/>
      <c r="E401" s="526">
        <f>F401+G401</f>
        <v>0</v>
      </c>
      <c r="F401" s="525"/>
      <c r="G401" s="526"/>
      <c r="H401" s="525"/>
      <c r="I401" s="528"/>
      <c r="J401" s="529"/>
      <c r="K401" s="437">
        <f>SUM(B401:E401)+SUM(H401:J401)</f>
        <v>0</v>
      </c>
    </row>
    <row r="402" spans="1:11" ht="14.25" thickBot="1">
      <c r="A402" s="530" t="s">
        <v>26</v>
      </c>
      <c r="B402" s="531">
        <f t="shared" ref="B402:K402" si="13">SUM(B403:B405)</f>
        <v>0</v>
      </c>
      <c r="C402" s="532">
        <f t="shared" si="13"/>
        <v>0</v>
      </c>
      <c r="D402" s="533">
        <f t="shared" si="13"/>
        <v>0</v>
      </c>
      <c r="E402" s="531">
        <f t="shared" si="13"/>
        <v>0</v>
      </c>
      <c r="F402" s="531">
        <f t="shared" si="13"/>
        <v>0</v>
      </c>
      <c r="G402" s="531">
        <f t="shared" si="13"/>
        <v>0</v>
      </c>
      <c r="H402" s="531">
        <f t="shared" si="13"/>
        <v>0</v>
      </c>
      <c r="I402" s="531">
        <f t="shared" si="13"/>
        <v>0</v>
      </c>
      <c r="J402" s="531">
        <f t="shared" si="13"/>
        <v>0</v>
      </c>
      <c r="K402" s="531">
        <f t="shared" si="13"/>
        <v>0</v>
      </c>
    </row>
    <row r="403" spans="1:11">
      <c r="A403" s="534" t="s">
        <v>236</v>
      </c>
      <c r="B403" s="535"/>
      <c r="C403" s="536"/>
      <c r="D403" s="537"/>
      <c r="E403" s="538">
        <f>F403+G403</f>
        <v>0</v>
      </c>
      <c r="F403" s="535"/>
      <c r="G403" s="538"/>
      <c r="H403" s="535"/>
      <c r="I403" s="539"/>
      <c r="J403" s="540"/>
      <c r="K403" s="541">
        <f>SUM(B403:E403)+SUM(H403:J403)</f>
        <v>0</v>
      </c>
    </row>
    <row r="404" spans="1:11">
      <c r="A404" s="542" t="s">
        <v>237</v>
      </c>
      <c r="B404" s="543"/>
      <c r="C404" s="544"/>
      <c r="D404" s="545"/>
      <c r="E404" s="544">
        <f>F404+G404</f>
        <v>0</v>
      </c>
      <c r="F404" s="543"/>
      <c r="G404" s="544"/>
      <c r="H404" s="543"/>
      <c r="I404" s="546"/>
      <c r="J404" s="547"/>
      <c r="K404" s="548">
        <f>SUM(B404:E404)+SUM(H404:J404)</f>
        <v>0</v>
      </c>
    </row>
    <row r="405" spans="1:11" ht="14.25" thickBot="1">
      <c r="A405" s="549" t="s">
        <v>238</v>
      </c>
      <c r="B405" s="543"/>
      <c r="C405" s="544"/>
      <c r="D405" s="545"/>
      <c r="E405" s="544">
        <f>F405+G405</f>
        <v>0</v>
      </c>
      <c r="F405" s="543"/>
      <c r="G405" s="544"/>
      <c r="H405" s="543"/>
      <c r="I405" s="546"/>
      <c r="J405" s="547"/>
      <c r="K405" s="550">
        <f>SUM(B405:E405)+SUM(H405:J405)</f>
        <v>0</v>
      </c>
    </row>
    <row r="406" spans="1:11" ht="14.25" thickBot="1">
      <c r="A406" s="530" t="s">
        <v>27</v>
      </c>
      <c r="B406" s="525">
        <f t="shared" ref="B406:K406" si="14">SUM(B407:B411)</f>
        <v>0</v>
      </c>
      <c r="C406" s="526">
        <f t="shared" si="14"/>
        <v>0</v>
      </c>
      <c r="D406" s="528">
        <f t="shared" si="14"/>
        <v>0</v>
      </c>
      <c r="E406" s="525">
        <f t="shared" si="14"/>
        <v>0</v>
      </c>
      <c r="F406" s="525">
        <f t="shared" si="14"/>
        <v>0</v>
      </c>
      <c r="G406" s="525">
        <f t="shared" si="14"/>
        <v>0</v>
      </c>
      <c r="H406" s="525">
        <f t="shared" si="14"/>
        <v>0</v>
      </c>
      <c r="I406" s="525">
        <f t="shared" si="14"/>
        <v>0</v>
      </c>
      <c r="J406" s="525">
        <f t="shared" si="14"/>
        <v>0</v>
      </c>
      <c r="K406" s="525">
        <f t="shared" si="14"/>
        <v>0</v>
      </c>
    </row>
    <row r="407" spans="1:11" ht="29.25" customHeight="1">
      <c r="A407" s="551" t="s">
        <v>239</v>
      </c>
      <c r="B407" s="535"/>
      <c r="C407" s="536"/>
      <c r="D407" s="537"/>
      <c r="E407" s="538">
        <f>F407+G407</f>
        <v>0</v>
      </c>
      <c r="F407" s="535"/>
      <c r="G407" s="538"/>
      <c r="H407" s="535"/>
      <c r="I407" s="539"/>
      <c r="J407" s="540"/>
      <c r="K407" s="541">
        <f>SUM(B407:E407)+SUM(H407:J407)</f>
        <v>0</v>
      </c>
    </row>
    <row r="408" spans="1:11" ht="13.5" customHeight="1">
      <c r="A408" s="552" t="s">
        <v>240</v>
      </c>
      <c r="B408" s="543"/>
      <c r="C408" s="544"/>
      <c r="D408" s="545"/>
      <c r="E408" s="544">
        <f>F408+G408</f>
        <v>0</v>
      </c>
      <c r="F408" s="543"/>
      <c r="G408" s="544"/>
      <c r="H408" s="543"/>
      <c r="I408" s="546"/>
      <c r="J408" s="547"/>
      <c r="K408" s="548">
        <f>SUM(B408:E408)+SUM(H408:J408)</f>
        <v>0</v>
      </c>
    </row>
    <row r="409" spans="1:11">
      <c r="A409" s="552" t="s">
        <v>241</v>
      </c>
      <c r="B409" s="543"/>
      <c r="C409" s="544"/>
      <c r="D409" s="545"/>
      <c r="E409" s="544">
        <f>F409+G409</f>
        <v>0</v>
      </c>
      <c r="F409" s="543"/>
      <c r="G409" s="544"/>
      <c r="H409" s="543"/>
      <c r="I409" s="546"/>
      <c r="J409" s="547"/>
      <c r="K409" s="548">
        <f>SUM(B409:E409)+SUM(H409:J409)</f>
        <v>0</v>
      </c>
    </row>
    <row r="410" spans="1:11">
      <c r="A410" s="552" t="s">
        <v>242</v>
      </c>
      <c r="B410" s="543"/>
      <c r="C410" s="544"/>
      <c r="D410" s="545"/>
      <c r="E410" s="544">
        <f>F410+G410</f>
        <v>0</v>
      </c>
      <c r="F410" s="543"/>
      <c r="G410" s="544"/>
      <c r="H410" s="543"/>
      <c r="I410" s="546"/>
      <c r="J410" s="547"/>
      <c r="K410" s="548">
        <f>SUM(B410:E410)+SUM(H410:J410)</f>
        <v>0</v>
      </c>
    </row>
    <row r="411" spans="1:11" ht="25.5" customHeight="1" thickBot="1">
      <c r="A411" s="553" t="s">
        <v>243</v>
      </c>
      <c r="B411" s="543"/>
      <c r="C411" s="544"/>
      <c r="D411" s="545"/>
      <c r="E411" s="544">
        <f>F411+G411</f>
        <v>0</v>
      </c>
      <c r="F411" s="543"/>
      <c r="G411" s="544"/>
      <c r="H411" s="543"/>
      <c r="I411" s="546"/>
      <c r="J411" s="547"/>
      <c r="K411" s="550">
        <f>SUM(B411:E411)+SUM(H411:J411)</f>
        <v>0</v>
      </c>
    </row>
    <row r="412" spans="1:11" ht="19.5" customHeight="1" thickBot="1">
      <c r="A412" s="554" t="s">
        <v>56</v>
      </c>
      <c r="B412" s="555">
        <f t="shared" ref="B412:K412" si="15">B401+B402-B406</f>
        <v>0</v>
      </c>
      <c r="C412" s="555">
        <f t="shared" si="15"/>
        <v>0</v>
      </c>
      <c r="D412" s="555">
        <f t="shared" si="15"/>
        <v>0</v>
      </c>
      <c r="E412" s="555">
        <f t="shared" si="15"/>
        <v>0</v>
      </c>
      <c r="F412" s="555">
        <f t="shared" si="15"/>
        <v>0</v>
      </c>
      <c r="G412" s="555">
        <f t="shared" si="15"/>
        <v>0</v>
      </c>
      <c r="H412" s="555">
        <f t="shared" si="15"/>
        <v>0</v>
      </c>
      <c r="I412" s="555">
        <f t="shared" si="15"/>
        <v>0</v>
      </c>
      <c r="J412" s="555">
        <f t="shared" si="15"/>
        <v>0</v>
      </c>
      <c r="K412" s="555">
        <f t="shared" si="15"/>
        <v>0</v>
      </c>
    </row>
    <row r="414" spans="1:11">
      <c r="A414" s="204" t="s">
        <v>244</v>
      </c>
      <c r="B414" s="556"/>
      <c r="C414" s="556"/>
    </row>
    <row r="415" spans="1:11" ht="15" thickBot="1">
      <c r="A415" s="557"/>
      <c r="B415" s="558"/>
      <c r="C415" s="558"/>
      <c r="E415" s="559"/>
      <c r="F415" s="559"/>
      <c r="G415" s="559"/>
      <c r="H415" s="559"/>
      <c r="I415" s="559"/>
    </row>
    <row r="416" spans="1:11" ht="32.25" thickBot="1">
      <c r="A416" s="560" t="s">
        <v>106</v>
      </c>
      <c r="B416" s="561"/>
      <c r="C416" s="562" t="s">
        <v>55</v>
      </c>
      <c r="D416" s="563" t="s">
        <v>111</v>
      </c>
      <c r="E416" s="401"/>
      <c r="F416" s="401"/>
      <c r="G416" s="401"/>
      <c r="H416" s="401"/>
      <c r="I416" s="401"/>
    </row>
    <row r="417" spans="1:9">
      <c r="A417" s="564" t="s">
        <v>245</v>
      </c>
      <c r="B417" s="565"/>
      <c r="C417" s="566">
        <v>81132.77</v>
      </c>
      <c r="D417" s="566">
        <v>11767.36</v>
      </c>
      <c r="E417" s="567"/>
      <c r="F417" s="567"/>
      <c r="G417" s="567"/>
      <c r="H417" s="567"/>
      <c r="I417" s="567"/>
    </row>
    <row r="418" spans="1:9">
      <c r="A418" s="568" t="s">
        <v>246</v>
      </c>
      <c r="B418" s="569"/>
      <c r="C418" s="570"/>
      <c r="D418" s="570"/>
      <c r="E418" s="571"/>
      <c r="F418" s="571"/>
      <c r="G418" s="571"/>
      <c r="H418" s="571"/>
      <c r="I418" s="571"/>
    </row>
    <row r="419" spans="1:9">
      <c r="A419" s="568" t="s">
        <v>247</v>
      </c>
      <c r="B419" s="569"/>
      <c r="C419" s="570"/>
      <c r="D419" s="570"/>
      <c r="E419" s="572"/>
      <c r="F419" s="572"/>
      <c r="G419" s="572"/>
      <c r="H419" s="572"/>
      <c r="I419" s="572"/>
    </row>
    <row r="420" spans="1:9">
      <c r="A420" s="573" t="s">
        <v>248</v>
      </c>
      <c r="B420" s="574"/>
      <c r="C420" s="575">
        <v>303.08999999999997</v>
      </c>
      <c r="D420" s="575">
        <v>549.92999999999995</v>
      </c>
    </row>
    <row r="421" spans="1:9">
      <c r="A421" s="576" t="s">
        <v>249</v>
      </c>
      <c r="B421" s="577"/>
      <c r="C421" s="578">
        <f>C422-C423</f>
        <v>0</v>
      </c>
      <c r="D421" s="578">
        <f>D422-D423</f>
        <v>0</v>
      </c>
    </row>
    <row r="422" spans="1:9">
      <c r="A422" s="579" t="s">
        <v>250</v>
      </c>
      <c r="B422" s="580"/>
      <c r="C422" s="581"/>
      <c r="D422" s="581"/>
    </row>
    <row r="423" spans="1:9" ht="25.5" customHeight="1">
      <c r="A423" s="579" t="s">
        <v>251</v>
      </c>
      <c r="B423" s="580"/>
      <c r="C423" s="581"/>
      <c r="D423" s="581"/>
    </row>
    <row r="424" spans="1:9">
      <c r="A424" s="582" t="s">
        <v>252</v>
      </c>
      <c r="B424" s="583"/>
      <c r="C424" s="351"/>
      <c r="D424" s="351"/>
    </row>
    <row r="425" spans="1:9">
      <c r="A425" s="582" t="s">
        <v>253</v>
      </c>
      <c r="B425" s="583"/>
      <c r="C425" s="351"/>
      <c r="D425" s="351"/>
    </row>
    <row r="426" spans="1:9">
      <c r="A426" s="582" t="s">
        <v>254</v>
      </c>
      <c r="B426" s="583"/>
      <c r="C426" s="351"/>
      <c r="D426" s="351"/>
    </row>
    <row r="427" spans="1:9">
      <c r="A427" s="582" t="s">
        <v>17</v>
      </c>
      <c r="B427" s="583"/>
      <c r="C427" s="351">
        <v>303.08999999999997</v>
      </c>
      <c r="D427" s="351">
        <v>549.92999999999995</v>
      </c>
    </row>
    <row r="428" spans="1:9" ht="24.75" customHeight="1" thickBot="1">
      <c r="A428" s="584" t="s">
        <v>255</v>
      </c>
      <c r="B428" s="585"/>
      <c r="C428" s="570"/>
      <c r="D428" s="570"/>
    </row>
    <row r="429" spans="1:9" ht="16.5" thickBot="1">
      <c r="A429" s="586" t="s">
        <v>102</v>
      </c>
      <c r="B429" s="587"/>
      <c r="C429" s="357">
        <f>SUM(C417+C418+C419+C420+C428)</f>
        <v>81435.86</v>
      </c>
      <c r="D429" s="357">
        <f>SUM(D417+D418+D419+D420+D428)</f>
        <v>12317.29</v>
      </c>
    </row>
    <row r="431" spans="1:9" ht="15">
      <c r="A431" s="588" t="s">
        <v>256</v>
      </c>
      <c r="B431" s="589"/>
      <c r="C431" s="589"/>
      <c r="D431" s="142"/>
      <c r="E431" s="142"/>
    </row>
    <row r="432" spans="1:9" ht="15" thickBot="1">
      <c r="A432" s="559"/>
      <c r="B432" s="559"/>
      <c r="C432" s="559"/>
      <c r="D432" s="559"/>
    </row>
    <row r="433" spans="1:5" ht="33.75" customHeight="1">
      <c r="A433" s="590"/>
      <c r="B433" s="591" t="s">
        <v>257</v>
      </c>
      <c r="C433" s="591"/>
      <c r="D433" s="591"/>
      <c r="E433" s="592"/>
    </row>
    <row r="434" spans="1:5">
      <c r="A434" s="593" t="s">
        <v>258</v>
      </c>
      <c r="B434" s="151" t="s">
        <v>259</v>
      </c>
      <c r="C434" s="594" t="s">
        <v>260</v>
      </c>
      <c r="D434" s="594"/>
      <c r="E434" s="595"/>
    </row>
    <row r="435" spans="1:5" ht="14.25" thickBot="1">
      <c r="A435" s="596"/>
      <c r="B435" s="597"/>
      <c r="C435" s="597" t="s">
        <v>261</v>
      </c>
      <c r="D435" s="597" t="s">
        <v>262</v>
      </c>
      <c r="E435" s="598" t="s">
        <v>263</v>
      </c>
    </row>
    <row r="436" spans="1:5">
      <c r="A436" s="599" t="s">
        <v>264</v>
      </c>
      <c r="B436" s="600"/>
      <c r="C436" s="601"/>
      <c r="D436" s="601"/>
      <c r="E436" s="602"/>
    </row>
    <row r="437" spans="1:5" ht="14.25" thickBot="1">
      <c r="A437" s="603" t="s">
        <v>91</v>
      </c>
      <c r="B437" s="604">
        <f>B436</f>
        <v>0</v>
      </c>
      <c r="C437" s="604">
        <f>C436</f>
        <v>0</v>
      </c>
      <c r="D437" s="604">
        <f>D436</f>
        <v>0</v>
      </c>
      <c r="E437" s="605">
        <f>E436</f>
        <v>0</v>
      </c>
    </row>
    <row r="440" spans="1:5" ht="29.25" customHeight="1">
      <c r="A440" s="588" t="s">
        <v>265</v>
      </c>
      <c r="B440" s="589"/>
      <c r="C440" s="589"/>
      <c r="D440" s="606"/>
      <c r="E440" s="606"/>
    </row>
    <row r="441" spans="1:5" ht="15.75" thickBot="1">
      <c r="A441" s="339"/>
      <c r="B441" s="339"/>
      <c r="C441" s="339"/>
    </row>
    <row r="442" spans="1:5" ht="14.25" thickBot="1">
      <c r="A442" s="209" t="s">
        <v>266</v>
      </c>
      <c r="B442" s="242"/>
      <c r="C442" s="382" t="s">
        <v>267</v>
      </c>
    </row>
    <row r="443" spans="1:5">
      <c r="A443" s="607"/>
      <c r="B443" s="608"/>
      <c r="C443" s="609"/>
    </row>
    <row r="444" spans="1:5" ht="51" customHeight="1">
      <c r="A444" s="610" t="s">
        <v>268</v>
      </c>
      <c r="B444" s="611"/>
      <c r="C444" s="612"/>
    </row>
    <row r="445" spans="1:5" ht="14.25" thickBot="1">
      <c r="A445" s="613"/>
      <c r="B445" s="614"/>
      <c r="C445" s="609"/>
    </row>
    <row r="446" spans="1:5" ht="14.25" thickBot="1">
      <c r="A446" s="615" t="s">
        <v>142</v>
      </c>
      <c r="B446" s="616"/>
      <c r="C446" s="617">
        <f>C444</f>
        <v>0</v>
      </c>
    </row>
    <row r="449" spans="1:4" ht="14.25">
      <c r="A449" s="559" t="s">
        <v>269</v>
      </c>
      <c r="B449" s="559"/>
      <c r="C449" s="559"/>
      <c r="D449" s="559"/>
    </row>
    <row r="450" spans="1:4" ht="14.25" thickBot="1">
      <c r="A450" s="401"/>
      <c r="B450" s="401"/>
      <c r="C450" s="401"/>
      <c r="D450" s="401"/>
    </row>
    <row r="451" spans="1:4" ht="14.25" thickBot="1">
      <c r="A451" s="618" t="s">
        <v>270</v>
      </c>
      <c r="B451" s="619"/>
      <c r="C451" s="619"/>
      <c r="D451" s="620"/>
    </row>
    <row r="452" spans="1:4" ht="14.25" thickBot="1">
      <c r="A452" s="621" t="s">
        <v>55</v>
      </c>
      <c r="B452" s="622"/>
      <c r="C452" s="623" t="s">
        <v>271</v>
      </c>
      <c r="D452" s="624"/>
    </row>
    <row r="453" spans="1:4" ht="14.25" thickBot="1">
      <c r="A453" s="625"/>
      <c r="B453" s="626"/>
      <c r="C453" s="626"/>
      <c r="D453" s="627"/>
    </row>
    <row r="456" spans="1:4" ht="14.25">
      <c r="A456" s="588" t="s">
        <v>272</v>
      </c>
      <c r="B456" s="588"/>
      <c r="C456" s="588"/>
      <c r="D456" s="205"/>
    </row>
    <row r="457" spans="1:4" ht="14.25" customHeight="1">
      <c r="A457" s="628" t="s">
        <v>273</v>
      </c>
      <c r="B457" s="628"/>
      <c r="C457" s="628"/>
    </row>
    <row r="458" spans="1:4" ht="14.25" thickBot="1">
      <c r="A458" s="629"/>
      <c r="B458" s="630"/>
      <c r="C458" s="630"/>
    </row>
    <row r="459" spans="1:4" ht="16.5" thickBot="1">
      <c r="A459" s="631" t="s">
        <v>54</v>
      </c>
      <c r="B459" s="632"/>
      <c r="C459" s="382" t="s">
        <v>274</v>
      </c>
      <c r="D459" s="382" t="s">
        <v>275</v>
      </c>
    </row>
    <row r="460" spans="1:4">
      <c r="A460" s="633" t="s">
        <v>276</v>
      </c>
      <c r="B460" s="634"/>
      <c r="C460" s="635"/>
      <c r="D460" s="636"/>
    </row>
    <row r="461" spans="1:4">
      <c r="A461" s="637" t="s">
        <v>277</v>
      </c>
      <c r="B461" s="638"/>
      <c r="C461" s="639"/>
      <c r="D461" s="640"/>
    </row>
    <row r="462" spans="1:4">
      <c r="A462" s="641" t="s">
        <v>278</v>
      </c>
      <c r="B462" s="642"/>
      <c r="C462" s="643"/>
      <c r="D462" s="644"/>
    </row>
    <row r="463" spans="1:4">
      <c r="A463" s="645" t="s">
        <v>279</v>
      </c>
      <c r="B463" s="646"/>
      <c r="C463" s="639"/>
      <c r="D463" s="640"/>
    </row>
    <row r="464" spans="1:4" ht="13.5" customHeight="1" thickBot="1">
      <c r="A464" s="647" t="s">
        <v>280</v>
      </c>
      <c r="B464" s="648"/>
      <c r="C464" s="649"/>
      <c r="D464" s="650"/>
    </row>
    <row r="472" spans="1:3" ht="14.25">
      <c r="A472" s="651" t="s">
        <v>281</v>
      </c>
      <c r="B472" s="651"/>
      <c r="C472" s="651"/>
    </row>
    <row r="473" spans="1:3" ht="14.25" thickBot="1">
      <c r="A473" s="652"/>
      <c r="B473" s="303"/>
      <c r="C473" s="303"/>
    </row>
    <row r="474" spans="1:3" ht="26.25" thickBot="1">
      <c r="A474" s="653"/>
      <c r="B474" s="654" t="s">
        <v>282</v>
      </c>
      <c r="C474" s="343" t="s">
        <v>283</v>
      </c>
    </row>
    <row r="475" spans="1:3" ht="14.25" thickBot="1">
      <c r="A475" s="655" t="s">
        <v>284</v>
      </c>
      <c r="B475" s="656">
        <f>B476+B481</f>
        <v>0</v>
      </c>
      <c r="C475" s="656">
        <f>C476+C481</f>
        <v>0</v>
      </c>
    </row>
    <row r="476" spans="1:3">
      <c r="A476" s="657" t="s">
        <v>285</v>
      </c>
      <c r="B476" s="658">
        <f>SUM(B478:B480)</f>
        <v>0</v>
      </c>
      <c r="C476" s="658">
        <f>SUM(C478:C480)</f>
        <v>0</v>
      </c>
    </row>
    <row r="477" spans="1:3">
      <c r="A477" s="659" t="s">
        <v>58</v>
      </c>
      <c r="B477" s="660"/>
      <c r="C477" s="661"/>
    </row>
    <row r="478" spans="1:3">
      <c r="A478" s="659"/>
      <c r="B478" s="660"/>
      <c r="C478" s="661"/>
    </row>
    <row r="479" spans="1:3">
      <c r="A479" s="659"/>
      <c r="B479" s="660"/>
      <c r="C479" s="661"/>
    </row>
    <row r="480" spans="1:3" ht="14.25" thickBot="1">
      <c r="A480" s="662"/>
      <c r="B480" s="663"/>
      <c r="C480" s="664"/>
    </row>
    <row r="481" spans="1:3">
      <c r="A481" s="657" t="s">
        <v>286</v>
      </c>
      <c r="B481" s="658">
        <f>SUM(B483:B485)</f>
        <v>0</v>
      </c>
      <c r="C481" s="658">
        <f>SUM(C483:C485)</f>
        <v>0</v>
      </c>
    </row>
    <row r="482" spans="1:3">
      <c r="A482" s="659" t="s">
        <v>58</v>
      </c>
      <c r="B482" s="665"/>
      <c r="C482" s="666"/>
    </row>
    <row r="483" spans="1:3">
      <c r="A483" s="667"/>
      <c r="B483" s="665"/>
      <c r="C483" s="666"/>
    </row>
    <row r="484" spans="1:3">
      <c r="A484" s="667"/>
      <c r="B484" s="660"/>
      <c r="C484" s="661"/>
    </row>
    <row r="485" spans="1:3" ht="14.25" thickBot="1">
      <c r="A485" s="668"/>
      <c r="B485" s="663"/>
      <c r="C485" s="664"/>
    </row>
    <row r="486" spans="1:3" ht="14.25" thickBot="1">
      <c r="A486" s="655" t="s">
        <v>287</v>
      </c>
      <c r="B486" s="656">
        <f>B487+B492</f>
        <v>0</v>
      </c>
      <c r="C486" s="656">
        <f>C487+C492</f>
        <v>0</v>
      </c>
    </row>
    <row r="487" spans="1:3">
      <c r="A487" s="669" t="s">
        <v>285</v>
      </c>
      <c r="B487" s="665">
        <f>SUM(B489:B491)</f>
        <v>0</v>
      </c>
      <c r="C487" s="665">
        <f>SUM(C489:C491)</f>
        <v>0</v>
      </c>
    </row>
    <row r="488" spans="1:3">
      <c r="A488" s="667" t="s">
        <v>58</v>
      </c>
      <c r="B488" s="660"/>
      <c r="C488" s="661"/>
    </row>
    <row r="489" spans="1:3">
      <c r="A489" s="667"/>
      <c r="B489" s="660"/>
      <c r="C489" s="661"/>
    </row>
    <row r="490" spans="1:3">
      <c r="A490" s="667"/>
      <c r="B490" s="660"/>
      <c r="C490" s="661"/>
    </row>
    <row r="491" spans="1:3" ht="14.25" thickBot="1">
      <c r="A491" s="668"/>
      <c r="B491" s="663"/>
      <c r="C491" s="664"/>
    </row>
    <row r="492" spans="1:3">
      <c r="A492" s="670" t="s">
        <v>286</v>
      </c>
      <c r="B492" s="671">
        <f>SUM(B494:B496)</f>
        <v>0</v>
      </c>
      <c r="C492" s="671">
        <f>SUM(C494:C496)</f>
        <v>0</v>
      </c>
    </row>
    <row r="493" spans="1:3">
      <c r="A493" s="667" t="s">
        <v>58</v>
      </c>
      <c r="B493" s="660"/>
      <c r="C493" s="660"/>
    </row>
    <row r="494" spans="1:3">
      <c r="A494" s="672"/>
      <c r="B494" s="660"/>
      <c r="C494" s="660"/>
    </row>
    <row r="495" spans="1:3">
      <c r="A495" s="672"/>
      <c r="B495" s="660"/>
      <c r="C495" s="660"/>
    </row>
    <row r="496" spans="1:3" ht="15.75" thickBot="1">
      <c r="A496" s="673"/>
      <c r="B496" s="674"/>
      <c r="C496" s="674"/>
    </row>
    <row r="497" spans="1:9" ht="14.25">
      <c r="A497" s="651"/>
      <c r="B497" s="651"/>
      <c r="C497" s="651"/>
    </row>
    <row r="498" spans="1:9" ht="14.25">
      <c r="A498" s="651"/>
      <c r="B498" s="651"/>
      <c r="C498" s="651"/>
    </row>
    <row r="499" spans="1:9" ht="43.5" customHeight="1">
      <c r="A499" s="204" t="s">
        <v>288</v>
      </c>
      <c r="B499" s="204"/>
      <c r="C499" s="204"/>
      <c r="D499" s="204"/>
      <c r="E499" s="205"/>
      <c r="F499" s="205"/>
      <c r="G499" s="205"/>
      <c r="H499" s="205"/>
      <c r="I499" s="205"/>
    </row>
    <row r="500" spans="1:9" ht="15" thickBot="1">
      <c r="A500" s="675"/>
      <c r="B500" s="675"/>
      <c r="C500" s="675"/>
      <c r="D500" s="675"/>
      <c r="E500" s="37"/>
      <c r="F500" s="37"/>
      <c r="G500" s="37"/>
      <c r="H500" s="37"/>
      <c r="I500" s="37"/>
    </row>
    <row r="501" spans="1:9" ht="55.5" customHeight="1" thickBot="1">
      <c r="A501" s="371" t="s">
        <v>289</v>
      </c>
      <c r="B501" s="676"/>
      <c r="C501" s="677"/>
      <c r="D501" s="380"/>
    </row>
    <row r="502" spans="1:9" ht="24.75" customHeight="1" thickBot="1">
      <c r="A502" s="678" t="s">
        <v>55</v>
      </c>
      <c r="B502" s="679"/>
      <c r="C502" s="680" t="s">
        <v>56</v>
      </c>
      <c r="D502" s="681"/>
    </row>
    <row r="503" spans="1:9" ht="20.25" customHeight="1" thickBot="1">
      <c r="A503" s="682"/>
      <c r="B503" s="683"/>
      <c r="C503" s="684"/>
      <c r="D503" s="685"/>
    </row>
    <row r="504" spans="1:9" ht="14.25">
      <c r="A504" s="651"/>
      <c r="B504" s="651"/>
      <c r="C504" s="651"/>
    </row>
    <row r="505" spans="1:9" ht="14.25">
      <c r="A505" s="651"/>
      <c r="B505" s="651"/>
      <c r="C505" s="651"/>
    </row>
    <row r="506" spans="1:9" ht="14.25">
      <c r="A506" s="651"/>
      <c r="B506" s="651"/>
      <c r="C506" s="651"/>
    </row>
    <row r="507" spans="1:9" ht="14.25">
      <c r="A507" s="651"/>
      <c r="B507" s="651"/>
      <c r="C507" s="651"/>
    </row>
    <row r="508" spans="1:9" ht="14.25">
      <c r="A508" s="651"/>
      <c r="B508" s="651"/>
      <c r="C508" s="651"/>
    </row>
    <row r="509" spans="1:9" ht="14.25">
      <c r="A509" s="651"/>
      <c r="B509" s="651"/>
      <c r="C509" s="651"/>
    </row>
    <row r="510" spans="1:9" ht="14.25">
      <c r="A510" s="651"/>
      <c r="B510" s="651"/>
      <c r="C510" s="651"/>
    </row>
    <row r="511" spans="1:9" ht="14.25">
      <c r="A511" s="651"/>
      <c r="B511" s="651"/>
      <c r="C511" s="651"/>
    </row>
    <row r="512" spans="1:9" ht="14.25">
      <c r="A512" s="651"/>
      <c r="B512" s="651"/>
      <c r="C512" s="651"/>
    </row>
    <row r="513" spans="1:7" ht="14.25">
      <c r="A513" s="651" t="s">
        <v>290</v>
      </c>
      <c r="B513" s="651"/>
      <c r="C513" s="651"/>
    </row>
    <row r="514" spans="1:7" ht="14.25">
      <c r="A514" s="300" t="s">
        <v>291</v>
      </c>
      <c r="B514" s="300"/>
      <c r="C514" s="300"/>
    </row>
    <row r="515" spans="1:7" ht="15" thickBot="1">
      <c r="A515" s="651"/>
      <c r="B515" s="651"/>
      <c r="C515" s="651"/>
    </row>
    <row r="516" spans="1:7" ht="24.75" thickBot="1">
      <c r="A516" s="686" t="s">
        <v>292</v>
      </c>
      <c r="B516" s="687"/>
      <c r="C516" s="687"/>
      <c r="D516" s="688"/>
      <c r="E516" s="689" t="s">
        <v>282</v>
      </c>
      <c r="F516" s="690" t="s">
        <v>283</v>
      </c>
      <c r="G516" s="691"/>
    </row>
    <row r="517" spans="1:7" ht="14.25" customHeight="1" thickBot="1">
      <c r="A517" s="692" t="s">
        <v>293</v>
      </c>
      <c r="B517" s="693"/>
      <c r="C517" s="693"/>
      <c r="D517" s="694"/>
      <c r="E517" s="695">
        <f>SUM(E518:E525)</f>
        <v>225254.19</v>
      </c>
      <c r="F517" s="695">
        <f>SUM(F518:F525)</f>
        <v>223859.66</v>
      </c>
      <c r="G517" s="696"/>
    </row>
    <row r="518" spans="1:7">
      <c r="A518" s="697" t="s">
        <v>294</v>
      </c>
      <c r="B518" s="698"/>
      <c r="C518" s="698"/>
      <c r="D518" s="699"/>
      <c r="E518" s="700">
        <v>225254.19</v>
      </c>
      <c r="F518" s="700">
        <v>223859.66</v>
      </c>
      <c r="G518" s="254"/>
    </row>
    <row r="519" spans="1:7">
      <c r="A519" s="701" t="s">
        <v>295</v>
      </c>
      <c r="B519" s="702"/>
      <c r="C519" s="702"/>
      <c r="D519" s="703"/>
      <c r="E519" s="704"/>
      <c r="F519" s="705"/>
      <c r="G519" s="254"/>
    </row>
    <row r="520" spans="1:7">
      <c r="A520" s="701" t="s">
        <v>296</v>
      </c>
      <c r="B520" s="702"/>
      <c r="C520" s="702"/>
      <c r="D520" s="703"/>
      <c r="E520" s="704"/>
      <c r="F520" s="705"/>
      <c r="G520" s="254"/>
    </row>
    <row r="521" spans="1:7">
      <c r="A521" s="706" t="s">
        <v>297</v>
      </c>
      <c r="B521" s="707"/>
      <c r="C521" s="707"/>
      <c r="D521" s="708"/>
      <c r="E521" s="704"/>
      <c r="F521" s="705"/>
      <c r="G521" s="254"/>
    </row>
    <row r="522" spans="1:7">
      <c r="A522" s="701" t="s">
        <v>298</v>
      </c>
      <c r="B522" s="702"/>
      <c r="C522" s="702"/>
      <c r="D522" s="703"/>
      <c r="E522" s="704"/>
      <c r="F522" s="705"/>
      <c r="G522" s="254"/>
    </row>
    <row r="523" spans="1:7">
      <c r="A523" s="709" t="s">
        <v>299</v>
      </c>
      <c r="B523" s="710"/>
      <c r="C523" s="710"/>
      <c r="D523" s="711"/>
      <c r="E523" s="704"/>
      <c r="F523" s="705"/>
      <c r="G523" s="254"/>
    </row>
    <row r="524" spans="1:7">
      <c r="A524" s="709" t="s">
        <v>300</v>
      </c>
      <c r="B524" s="710"/>
      <c r="C524" s="710"/>
      <c r="D524" s="711"/>
      <c r="E524" s="704"/>
      <c r="F524" s="705"/>
      <c r="G524" s="254"/>
    </row>
    <row r="525" spans="1:7" ht="14.25" thickBot="1">
      <c r="A525" s="712" t="s">
        <v>301</v>
      </c>
      <c r="B525" s="713"/>
      <c r="C525" s="713"/>
      <c r="D525" s="714"/>
      <c r="E525" s="715"/>
      <c r="F525" s="716"/>
      <c r="G525" s="254"/>
    </row>
    <row r="526" spans="1:7" ht="14.25" thickBot="1">
      <c r="A526" s="692" t="s">
        <v>302</v>
      </c>
      <c r="B526" s="693"/>
      <c r="C526" s="693"/>
      <c r="D526" s="694"/>
      <c r="E526" s="717">
        <v>-2385.9699999999998</v>
      </c>
      <c r="F526" s="717">
        <v>3426.22</v>
      </c>
      <c r="G526" s="718"/>
    </row>
    <row r="527" spans="1:7" ht="14.25" thickBot="1">
      <c r="A527" s="719" t="s">
        <v>303</v>
      </c>
      <c r="B527" s="720"/>
      <c r="C527" s="720"/>
      <c r="D527" s="721"/>
      <c r="E527" s="722"/>
      <c r="F527" s="723"/>
      <c r="G527" s="718"/>
    </row>
    <row r="528" spans="1:7" ht="14.25" thickBot="1">
      <c r="A528" s="719" t="s">
        <v>304</v>
      </c>
      <c r="B528" s="720"/>
      <c r="C528" s="720"/>
      <c r="D528" s="721"/>
      <c r="E528" s="724"/>
      <c r="F528" s="717"/>
      <c r="G528" s="718"/>
    </row>
    <row r="529" spans="1:7" ht="14.25" thickBot="1">
      <c r="A529" s="725" t="s">
        <v>305</v>
      </c>
      <c r="B529" s="726"/>
      <c r="C529" s="726"/>
      <c r="D529" s="727"/>
      <c r="E529" s="724"/>
      <c r="F529" s="717"/>
      <c r="G529" s="718"/>
    </row>
    <row r="530" spans="1:7" ht="14.25" thickBot="1">
      <c r="A530" s="725" t="s">
        <v>306</v>
      </c>
      <c r="B530" s="726"/>
      <c r="C530" s="726"/>
      <c r="D530" s="727"/>
      <c r="E530" s="695">
        <f>E531+E539+E542+E545</f>
        <v>1116</v>
      </c>
      <c r="F530" s="695">
        <f>SUM(F531+F539+F542+F545)</f>
        <v>1181</v>
      </c>
      <c r="G530" s="696"/>
    </row>
    <row r="531" spans="1:7">
      <c r="A531" s="697" t="s">
        <v>307</v>
      </c>
      <c r="B531" s="698"/>
      <c r="C531" s="698"/>
      <c r="D531" s="699"/>
      <c r="E531" s="728">
        <f>SUM(E532:E538)</f>
        <v>0</v>
      </c>
      <c r="F531" s="728">
        <f>SUM(F532:F538)</f>
        <v>0</v>
      </c>
      <c r="G531" s="729"/>
    </row>
    <row r="532" spans="1:7">
      <c r="A532" s="730" t="s">
        <v>308</v>
      </c>
      <c r="B532" s="731"/>
      <c r="C532" s="731"/>
      <c r="D532" s="732"/>
      <c r="E532" s="733"/>
      <c r="F532" s="734"/>
      <c r="G532" s="735"/>
    </row>
    <row r="533" spans="1:7">
      <c r="A533" s="730" t="s">
        <v>309</v>
      </c>
      <c r="B533" s="731"/>
      <c r="C533" s="731"/>
      <c r="D533" s="732"/>
      <c r="E533" s="733"/>
      <c r="F533" s="734"/>
      <c r="G533" s="735"/>
    </row>
    <row r="534" spans="1:7">
      <c r="A534" s="730" t="s">
        <v>310</v>
      </c>
      <c r="B534" s="731"/>
      <c r="C534" s="731"/>
      <c r="D534" s="732"/>
      <c r="E534" s="733"/>
      <c r="F534" s="734"/>
      <c r="G534" s="735"/>
    </row>
    <row r="535" spans="1:7">
      <c r="A535" s="730" t="s">
        <v>311</v>
      </c>
      <c r="B535" s="731"/>
      <c r="C535" s="731"/>
      <c r="D535" s="732"/>
      <c r="E535" s="733"/>
      <c r="F535" s="734"/>
      <c r="G535" s="735"/>
    </row>
    <row r="536" spans="1:7">
      <c r="A536" s="730" t="s">
        <v>312</v>
      </c>
      <c r="B536" s="731"/>
      <c r="C536" s="731"/>
      <c r="D536" s="732"/>
      <c r="E536" s="733"/>
      <c r="F536" s="734"/>
      <c r="G536" s="735"/>
    </row>
    <row r="537" spans="1:7">
      <c r="A537" s="730" t="s">
        <v>313</v>
      </c>
      <c r="B537" s="731"/>
      <c r="C537" s="731"/>
      <c r="D537" s="732"/>
      <c r="E537" s="733"/>
      <c r="F537" s="734"/>
      <c r="G537" s="735"/>
    </row>
    <row r="538" spans="1:7">
      <c r="A538" s="730" t="s">
        <v>314</v>
      </c>
      <c r="B538" s="731"/>
      <c r="C538" s="731"/>
      <c r="D538" s="732"/>
      <c r="E538" s="733"/>
      <c r="F538" s="734"/>
      <c r="G538" s="735"/>
    </row>
    <row r="539" spans="1:7">
      <c r="A539" s="709" t="s">
        <v>315</v>
      </c>
      <c r="B539" s="710"/>
      <c r="C539" s="710"/>
      <c r="D539" s="711"/>
      <c r="E539" s="736">
        <f>SUM(E540:E541)</f>
        <v>0</v>
      </c>
      <c r="F539" s="736">
        <f>SUM(F540:F541)</f>
        <v>0</v>
      </c>
      <c r="G539" s="729"/>
    </row>
    <row r="540" spans="1:7">
      <c r="A540" s="730" t="s">
        <v>316</v>
      </c>
      <c r="B540" s="731"/>
      <c r="C540" s="731"/>
      <c r="D540" s="732"/>
      <c r="E540" s="733"/>
      <c r="F540" s="734"/>
      <c r="G540" s="735"/>
    </row>
    <row r="541" spans="1:7">
      <c r="A541" s="730" t="s">
        <v>317</v>
      </c>
      <c r="B541" s="731"/>
      <c r="C541" s="731"/>
      <c r="D541" s="732"/>
      <c r="E541" s="733"/>
      <c r="F541" s="734"/>
      <c r="G541" s="735"/>
    </row>
    <row r="542" spans="1:7">
      <c r="A542" s="701" t="s">
        <v>318</v>
      </c>
      <c r="B542" s="702"/>
      <c r="C542" s="702"/>
      <c r="D542" s="703"/>
      <c r="E542" s="736">
        <f>SUM(E543:E544)</f>
        <v>0</v>
      </c>
      <c r="F542" s="736">
        <f>SUM(F543:F544)</f>
        <v>0</v>
      </c>
      <c r="G542" s="729"/>
    </row>
    <row r="543" spans="1:7">
      <c r="A543" s="730" t="s">
        <v>319</v>
      </c>
      <c r="B543" s="731"/>
      <c r="C543" s="731"/>
      <c r="D543" s="732"/>
      <c r="E543" s="733"/>
      <c r="F543" s="734"/>
      <c r="G543" s="735"/>
    </row>
    <row r="544" spans="1:7">
      <c r="A544" s="730" t="s">
        <v>320</v>
      </c>
      <c r="B544" s="731"/>
      <c r="C544" s="731"/>
      <c r="D544" s="732"/>
      <c r="E544" s="733"/>
      <c r="F544" s="734"/>
      <c r="G544" s="735"/>
    </row>
    <row r="545" spans="1:7">
      <c r="A545" s="701" t="s">
        <v>321</v>
      </c>
      <c r="B545" s="702"/>
      <c r="C545" s="702"/>
      <c r="D545" s="703"/>
      <c r="E545" s="736">
        <f>SUM(E546:E559)</f>
        <v>1116</v>
      </c>
      <c r="F545" s="736">
        <f>SUM(F546:F559)</f>
        <v>1181</v>
      </c>
      <c r="G545" s="729"/>
    </row>
    <row r="546" spans="1:7">
      <c r="A546" s="730" t="s">
        <v>322</v>
      </c>
      <c r="B546" s="731"/>
      <c r="C546" s="731"/>
      <c r="D546" s="732"/>
      <c r="E546" s="704"/>
      <c r="F546" s="705"/>
      <c r="G546" s="254"/>
    </row>
    <row r="547" spans="1:7">
      <c r="A547" s="730" t="s">
        <v>323</v>
      </c>
      <c r="B547" s="731"/>
      <c r="C547" s="731"/>
      <c r="D547" s="732"/>
      <c r="E547" s="704"/>
      <c r="F547" s="705"/>
      <c r="G547" s="254"/>
    </row>
    <row r="548" spans="1:7">
      <c r="A548" s="730" t="s">
        <v>324</v>
      </c>
      <c r="B548" s="731"/>
      <c r="C548" s="731"/>
      <c r="D548" s="732"/>
      <c r="E548" s="737"/>
      <c r="F548" s="738"/>
      <c r="G548" s="254"/>
    </row>
    <row r="549" spans="1:7">
      <c r="A549" s="730" t="s">
        <v>325</v>
      </c>
      <c r="B549" s="731"/>
      <c r="C549" s="731"/>
      <c r="D549" s="732"/>
      <c r="E549" s="704"/>
      <c r="F549" s="705"/>
      <c r="G549" s="254"/>
    </row>
    <row r="550" spans="1:7">
      <c r="A550" s="730" t="s">
        <v>326</v>
      </c>
      <c r="B550" s="731"/>
      <c r="C550" s="731"/>
      <c r="D550" s="732"/>
      <c r="E550" s="704"/>
      <c r="F550" s="705"/>
      <c r="G550" s="254"/>
    </row>
    <row r="551" spans="1:7">
      <c r="A551" s="730" t="s">
        <v>327</v>
      </c>
      <c r="B551" s="731"/>
      <c r="C551" s="731"/>
      <c r="D551" s="732"/>
      <c r="E551" s="704"/>
      <c r="F551" s="705"/>
      <c r="G551" s="254"/>
    </row>
    <row r="552" spans="1:7">
      <c r="A552" s="730" t="s">
        <v>328</v>
      </c>
      <c r="B552" s="731"/>
      <c r="C552" s="731"/>
      <c r="D552" s="732"/>
      <c r="E552" s="704"/>
      <c r="F552" s="705"/>
      <c r="G552" s="254"/>
    </row>
    <row r="553" spans="1:7">
      <c r="A553" s="730" t="s">
        <v>329</v>
      </c>
      <c r="B553" s="731"/>
      <c r="C553" s="731"/>
      <c r="D553" s="732"/>
      <c r="E553" s="704"/>
      <c r="F553" s="705"/>
      <c r="G553" s="254"/>
    </row>
    <row r="554" spans="1:7">
      <c r="A554" s="730" t="s">
        <v>330</v>
      </c>
      <c r="B554" s="731"/>
      <c r="C554" s="731"/>
      <c r="D554" s="732"/>
      <c r="E554" s="704"/>
      <c r="F554" s="705"/>
      <c r="G554" s="254"/>
    </row>
    <row r="555" spans="1:7">
      <c r="A555" s="739" t="s">
        <v>331</v>
      </c>
      <c r="B555" s="740"/>
      <c r="C555" s="740"/>
      <c r="D555" s="741"/>
      <c r="E555" s="704"/>
      <c r="F555" s="705"/>
      <c r="G555" s="254"/>
    </row>
    <row r="556" spans="1:7">
      <c r="A556" s="739" t="s">
        <v>332</v>
      </c>
      <c r="B556" s="740"/>
      <c r="C556" s="740"/>
      <c r="D556" s="741"/>
      <c r="E556" s="704"/>
      <c r="F556" s="705"/>
      <c r="G556" s="254"/>
    </row>
    <row r="557" spans="1:7">
      <c r="A557" s="739" t="s">
        <v>333</v>
      </c>
      <c r="B557" s="740"/>
      <c r="C557" s="740"/>
      <c r="D557" s="741"/>
      <c r="E557" s="704"/>
      <c r="F557" s="705"/>
      <c r="G557" s="254"/>
    </row>
    <row r="558" spans="1:7">
      <c r="A558" s="742" t="s">
        <v>334</v>
      </c>
      <c r="B558" s="743"/>
      <c r="C558" s="743"/>
      <c r="D558" s="744"/>
      <c r="E558" s="704"/>
      <c r="F558" s="705"/>
      <c r="G558" s="254"/>
    </row>
    <row r="559" spans="1:7" ht="16.5" customHeight="1" thickBot="1">
      <c r="A559" s="745" t="s">
        <v>335</v>
      </c>
      <c r="B559" s="746"/>
      <c r="C559" s="746"/>
      <c r="D559" s="747"/>
      <c r="E559" s="705">
        <v>1116</v>
      </c>
      <c r="F559" s="705">
        <v>1181</v>
      </c>
      <c r="G559" s="254"/>
    </row>
    <row r="560" spans="1:7" ht="14.25" thickBot="1">
      <c r="A560" s="748" t="s">
        <v>336</v>
      </c>
      <c r="B560" s="749"/>
      <c r="C560" s="749"/>
      <c r="D560" s="750"/>
      <c r="E560" s="751">
        <f>SUM(E517+E526+E527+E528+E529+E530)</f>
        <v>223984.22</v>
      </c>
      <c r="F560" s="751">
        <f>SUM(F517+F526+F527+F528+F529+F530)</f>
        <v>228466.88</v>
      </c>
      <c r="G560" s="696"/>
    </row>
    <row r="562" spans="1:11">
      <c r="A562" s="12" t="s">
        <v>337</v>
      </c>
      <c r="B562" s="142"/>
      <c r="C562" s="142"/>
      <c r="D562" s="142"/>
    </row>
    <row r="563" spans="1:11" ht="15.75" thickBot="1">
      <c r="A563" s="651"/>
      <c r="B563" s="651"/>
      <c r="C563" s="339"/>
    </row>
    <row r="564" spans="1:11" ht="15.75">
      <c r="A564" s="752" t="s">
        <v>338</v>
      </c>
      <c r="B564" s="753"/>
      <c r="C564" s="754" t="s">
        <v>282</v>
      </c>
      <c r="D564" s="754" t="s">
        <v>283</v>
      </c>
    </row>
    <row r="565" spans="1:11" ht="15.75" thickBot="1">
      <c r="A565" s="755"/>
      <c r="B565" s="756"/>
      <c r="C565" s="757"/>
      <c r="D565" s="758"/>
    </row>
    <row r="566" spans="1:11">
      <c r="A566" s="759" t="s">
        <v>339</v>
      </c>
      <c r="B566" s="760"/>
      <c r="C566" s="666">
        <v>346691.28</v>
      </c>
      <c r="D566" s="666">
        <v>279879.74</v>
      </c>
    </row>
    <row r="567" spans="1:11">
      <c r="A567" s="459" t="s">
        <v>340</v>
      </c>
      <c r="B567" s="460"/>
      <c r="C567" s="661"/>
      <c r="D567" s="661"/>
    </row>
    <row r="568" spans="1:11">
      <c r="A568" s="465" t="s">
        <v>341</v>
      </c>
      <c r="B568" s="466"/>
      <c r="C568" s="661">
        <v>457321.86</v>
      </c>
      <c r="D568" s="661">
        <v>420635.54</v>
      </c>
    </row>
    <row r="569" spans="1:11">
      <c r="A569" s="761" t="s">
        <v>342</v>
      </c>
      <c r="B569" s="762"/>
      <c r="C569" s="661"/>
      <c r="D569" s="661"/>
      <c r="K569" s="13" t="s">
        <v>343</v>
      </c>
    </row>
    <row r="570" spans="1:11">
      <c r="A570" s="463" t="s">
        <v>344</v>
      </c>
      <c r="B570" s="464"/>
      <c r="C570" s="661"/>
      <c r="D570" s="661"/>
    </row>
    <row r="571" spans="1:11">
      <c r="A571" s="463" t="s">
        <v>345</v>
      </c>
      <c r="B571" s="464"/>
      <c r="C571" s="661">
        <v>6535.64</v>
      </c>
      <c r="D571" s="661">
        <v>3991.59</v>
      </c>
    </row>
    <row r="572" spans="1:11">
      <c r="A572" s="463" t="s">
        <v>346</v>
      </c>
      <c r="B572" s="464"/>
      <c r="C572" s="660"/>
      <c r="D572" s="661"/>
    </row>
    <row r="573" spans="1:11" ht="21.75" customHeight="1">
      <c r="A573" s="576" t="s">
        <v>347</v>
      </c>
      <c r="B573" s="577"/>
      <c r="C573" s="660"/>
      <c r="D573" s="661">
        <v>246</v>
      </c>
    </row>
    <row r="574" spans="1:11">
      <c r="A574" s="761" t="s">
        <v>348</v>
      </c>
      <c r="B574" s="762"/>
      <c r="C574" s="763"/>
      <c r="D574" s="661"/>
    </row>
    <row r="575" spans="1:11" ht="14.25" thickBot="1">
      <c r="A575" s="764" t="s">
        <v>17</v>
      </c>
      <c r="B575" s="765"/>
      <c r="C575" s="766"/>
      <c r="D575" s="767"/>
    </row>
    <row r="576" spans="1:11" ht="16.5" thickBot="1">
      <c r="A576" s="768" t="s">
        <v>91</v>
      </c>
      <c r="B576" s="769"/>
      <c r="C576" s="770">
        <f>SUM(C566:C575)</f>
        <v>810548.78</v>
      </c>
      <c r="D576" s="770">
        <f>SUM(D566:D575)</f>
        <v>704752.87</v>
      </c>
    </row>
    <row r="579" spans="1:6" ht="14.25">
      <c r="A579" s="300" t="s">
        <v>349</v>
      </c>
      <c r="B579" s="300"/>
      <c r="C579" s="300"/>
    </row>
    <row r="580" spans="1:6" ht="15" thickBot="1">
      <c r="A580" s="651"/>
      <c r="B580" s="651"/>
      <c r="C580" s="651"/>
    </row>
    <row r="581" spans="1:6" ht="26.25" thickBot="1">
      <c r="A581" s="771" t="s">
        <v>350</v>
      </c>
      <c r="B581" s="772"/>
      <c r="C581" s="772"/>
      <c r="D581" s="773"/>
      <c r="E581" s="654" t="s">
        <v>282</v>
      </c>
      <c r="F581" s="343" t="s">
        <v>283</v>
      </c>
    </row>
    <row r="582" spans="1:6" ht="14.25" thickBot="1">
      <c r="A582" s="431" t="s">
        <v>351</v>
      </c>
      <c r="B582" s="774"/>
      <c r="C582" s="774"/>
      <c r="D582" s="775"/>
      <c r="E582" s="776">
        <f>E583+E584+E585</f>
        <v>0</v>
      </c>
      <c r="F582" s="776">
        <f>F583+F584+F585</f>
        <v>0</v>
      </c>
    </row>
    <row r="583" spans="1:6">
      <c r="A583" s="777" t="s">
        <v>352</v>
      </c>
      <c r="B583" s="778"/>
      <c r="C583" s="778"/>
      <c r="D583" s="779"/>
      <c r="E583" s="780"/>
      <c r="F583" s="781"/>
    </row>
    <row r="584" spans="1:6">
      <c r="A584" s="782" t="s">
        <v>353</v>
      </c>
      <c r="B584" s="783"/>
      <c r="C584" s="783"/>
      <c r="D584" s="784"/>
      <c r="E584" s="785"/>
      <c r="F584" s="786"/>
    </row>
    <row r="585" spans="1:6" ht="14.25" thickBot="1">
      <c r="A585" s="787" t="s">
        <v>354</v>
      </c>
      <c r="B585" s="788"/>
      <c r="C585" s="788"/>
      <c r="D585" s="789"/>
      <c r="E585" s="790"/>
      <c r="F585" s="791"/>
    </row>
    <row r="586" spans="1:6" ht="14.25" thickBot="1">
      <c r="A586" s="792" t="s">
        <v>355</v>
      </c>
      <c r="B586" s="793"/>
      <c r="C586" s="793"/>
      <c r="D586" s="794"/>
      <c r="E586" s="776">
        <v>0</v>
      </c>
      <c r="F586" s="795">
        <v>0</v>
      </c>
    </row>
    <row r="587" spans="1:6" ht="14.25" thickBot="1">
      <c r="A587" s="796" t="s">
        <v>356</v>
      </c>
      <c r="B587" s="797"/>
      <c r="C587" s="797"/>
      <c r="D587" s="798"/>
      <c r="E587" s="799">
        <f>SUM(E588:E597)</f>
        <v>5704.2000000000007</v>
      </c>
      <c r="F587" s="799">
        <f>SUM(F588:F597)</f>
        <v>5511.79</v>
      </c>
    </row>
    <row r="588" spans="1:6">
      <c r="A588" s="800" t="s">
        <v>357</v>
      </c>
      <c r="B588" s="801"/>
      <c r="C588" s="801"/>
      <c r="D588" s="802"/>
      <c r="E588" s="803"/>
      <c r="F588" s="803"/>
    </row>
    <row r="589" spans="1:6">
      <c r="A589" s="804" t="s">
        <v>358</v>
      </c>
      <c r="B589" s="805"/>
      <c r="C589" s="805"/>
      <c r="D589" s="806"/>
      <c r="E589" s="807"/>
      <c r="F589" s="807"/>
    </row>
    <row r="590" spans="1:6">
      <c r="A590" s="804" t="s">
        <v>359</v>
      </c>
      <c r="B590" s="805"/>
      <c r="C590" s="805"/>
      <c r="D590" s="806"/>
      <c r="E590" s="785"/>
      <c r="F590" s="785"/>
    </row>
    <row r="591" spans="1:6">
      <c r="A591" s="804" t="s">
        <v>360</v>
      </c>
      <c r="B591" s="805"/>
      <c r="C591" s="805"/>
      <c r="D591" s="806"/>
      <c r="E591" s="785"/>
      <c r="F591" s="786"/>
    </row>
    <row r="592" spans="1:6">
      <c r="A592" s="804" t="s">
        <v>361</v>
      </c>
      <c r="B592" s="805"/>
      <c r="C592" s="805"/>
      <c r="D592" s="806"/>
      <c r="E592" s="785"/>
      <c r="F592" s="786"/>
    </row>
    <row r="593" spans="1:6">
      <c r="A593" s="804" t="s">
        <v>362</v>
      </c>
      <c r="B593" s="805"/>
      <c r="C593" s="805"/>
      <c r="D593" s="806"/>
      <c r="E593" s="808">
        <v>889.89</v>
      </c>
      <c r="F593" s="808"/>
    </row>
    <row r="594" spans="1:6">
      <c r="A594" s="804" t="s">
        <v>363</v>
      </c>
      <c r="B594" s="805"/>
      <c r="C594" s="805"/>
      <c r="D594" s="806"/>
      <c r="E594" s="808"/>
      <c r="F594" s="808"/>
    </row>
    <row r="595" spans="1:6">
      <c r="A595" s="782" t="s">
        <v>364</v>
      </c>
      <c r="B595" s="783"/>
      <c r="C595" s="783"/>
      <c r="D595" s="784"/>
      <c r="E595" s="786"/>
      <c r="F595" s="786"/>
    </row>
    <row r="596" spans="1:6">
      <c r="A596" s="782" t="s">
        <v>365</v>
      </c>
      <c r="B596" s="783"/>
      <c r="C596" s="783"/>
      <c r="D596" s="784"/>
      <c r="E596" s="808"/>
      <c r="F596" s="808"/>
    </row>
    <row r="597" spans="1:6" ht="14.25" thickBot="1">
      <c r="A597" s="787" t="s">
        <v>366</v>
      </c>
      <c r="B597" s="788"/>
      <c r="C597" s="788"/>
      <c r="D597" s="789"/>
      <c r="E597" s="808">
        <v>4814.3100000000004</v>
      </c>
      <c r="F597" s="808">
        <v>5511.79</v>
      </c>
    </row>
    <row r="598" spans="1:6" ht="14.25" thickBot="1">
      <c r="A598" s="809" t="s">
        <v>91</v>
      </c>
      <c r="B598" s="810"/>
      <c r="C598" s="810"/>
      <c r="D598" s="811"/>
      <c r="E598" s="428">
        <f>SUM(E582+E586+E587)</f>
        <v>5704.2000000000007</v>
      </c>
      <c r="F598" s="428">
        <f>SUM(F582+F586+F587)</f>
        <v>5511.79</v>
      </c>
    </row>
    <row r="601" spans="1:6">
      <c r="A601" s="12" t="s">
        <v>367</v>
      </c>
      <c r="B601" s="142"/>
      <c r="C601" s="142"/>
      <c r="D601" s="142"/>
    </row>
    <row r="602" spans="1:6" ht="15.75" thickBot="1">
      <c r="A602" s="651"/>
      <c r="B602" s="651"/>
      <c r="C602" s="339"/>
      <c r="D602" s="339"/>
    </row>
    <row r="603" spans="1:6" ht="26.25" thickBot="1">
      <c r="A603" s="260" t="s">
        <v>368</v>
      </c>
      <c r="B603" s="261"/>
      <c r="C603" s="261"/>
      <c r="D603" s="262"/>
      <c r="E603" s="654" t="s">
        <v>282</v>
      </c>
      <c r="F603" s="343" t="s">
        <v>283</v>
      </c>
    </row>
    <row r="604" spans="1:6" ht="30.75" customHeight="1" thickBot="1">
      <c r="A604" s="812" t="s">
        <v>369</v>
      </c>
      <c r="B604" s="813"/>
      <c r="C604" s="813"/>
      <c r="D604" s="814"/>
      <c r="E604" s="815"/>
      <c r="F604" s="815"/>
    </row>
    <row r="605" spans="1:6" ht="14.25" thickBot="1">
      <c r="A605" s="431" t="s">
        <v>370</v>
      </c>
      <c r="B605" s="774"/>
      <c r="C605" s="774"/>
      <c r="D605" s="775"/>
      <c r="E605" s="656">
        <f>SUM(E606+E607+E612)</f>
        <v>1569.38</v>
      </c>
      <c r="F605" s="656">
        <f>SUM(F606+F607+F612)</f>
        <v>52834.51</v>
      </c>
    </row>
    <row r="606" spans="1:6">
      <c r="A606" s="816" t="s">
        <v>371</v>
      </c>
      <c r="B606" s="817"/>
      <c r="C606" s="817"/>
      <c r="D606" s="818"/>
      <c r="E606" s="484"/>
      <c r="F606" s="484"/>
    </row>
    <row r="607" spans="1:6">
      <c r="A607" s="318" t="s">
        <v>372</v>
      </c>
      <c r="B607" s="819"/>
      <c r="C607" s="819"/>
      <c r="D607" s="820"/>
      <c r="E607" s="821">
        <f>SUM(E609:E611)</f>
        <v>817.5</v>
      </c>
      <c r="F607" s="821">
        <f>SUM(F609:F611)</f>
        <v>52270.71</v>
      </c>
    </row>
    <row r="608" spans="1:6">
      <c r="A608" s="330" t="s">
        <v>373</v>
      </c>
      <c r="B608" s="822"/>
      <c r="C608" s="822"/>
      <c r="D608" s="489"/>
      <c r="E608" s="823"/>
      <c r="F608" s="823"/>
    </row>
    <row r="609" spans="1:6">
      <c r="A609" s="330" t="s">
        <v>374</v>
      </c>
      <c r="B609" s="822"/>
      <c r="C609" s="822"/>
      <c r="D609" s="489"/>
      <c r="E609" s="823"/>
      <c r="F609" s="823"/>
    </row>
    <row r="610" spans="1:6">
      <c r="A610" s="330" t="s">
        <v>375</v>
      </c>
      <c r="B610" s="822"/>
      <c r="C610" s="822"/>
      <c r="D610" s="489"/>
      <c r="E610" s="660">
        <v>817.5</v>
      </c>
      <c r="F610" s="660">
        <v>52270.71</v>
      </c>
    </row>
    <row r="611" spans="1:6">
      <c r="A611" s="330" t="s">
        <v>376</v>
      </c>
      <c r="B611" s="822"/>
      <c r="C611" s="822"/>
      <c r="D611" s="489"/>
      <c r="E611" s="660"/>
      <c r="F611" s="660"/>
    </row>
    <row r="612" spans="1:6">
      <c r="A612" s="490" t="s">
        <v>377</v>
      </c>
      <c r="B612" s="824"/>
      <c r="C612" s="824"/>
      <c r="D612" s="491"/>
      <c r="E612" s="821">
        <f>SUM(E613:E617)</f>
        <v>751.88</v>
      </c>
      <c r="F612" s="821">
        <f>SUM(F613:F617)</f>
        <v>563.79999999999995</v>
      </c>
    </row>
    <row r="613" spans="1:6">
      <c r="A613" s="330" t="s">
        <v>378</v>
      </c>
      <c r="B613" s="822"/>
      <c r="C613" s="822"/>
      <c r="D613" s="489"/>
      <c r="E613" s="660"/>
      <c r="F613" s="660"/>
    </row>
    <row r="614" spans="1:6">
      <c r="A614" s="330" t="s">
        <v>379</v>
      </c>
      <c r="B614" s="822"/>
      <c r="C614" s="822"/>
      <c r="D614" s="489"/>
      <c r="E614" s="660"/>
      <c r="F614" s="660"/>
    </row>
    <row r="615" spans="1:6">
      <c r="A615" s="825" t="s">
        <v>380</v>
      </c>
      <c r="B615" s="826"/>
      <c r="C615" s="826"/>
      <c r="D615" s="827"/>
      <c r="E615" s="660"/>
      <c r="F615" s="660"/>
    </row>
    <row r="616" spans="1:6">
      <c r="A616" s="825" t="s">
        <v>381</v>
      </c>
      <c r="B616" s="826"/>
      <c r="C616" s="826"/>
      <c r="D616" s="827"/>
      <c r="E616" s="660"/>
      <c r="F616" s="660"/>
    </row>
    <row r="617" spans="1:6" ht="14.25" thickBot="1">
      <c r="A617" s="828" t="s">
        <v>382</v>
      </c>
      <c r="B617" s="829"/>
      <c r="C617" s="829"/>
      <c r="D617" s="830"/>
      <c r="E617" s="663">
        <v>751.88</v>
      </c>
      <c r="F617" s="663">
        <v>563.79999999999995</v>
      </c>
    </row>
    <row r="618" spans="1:6" ht="14.25" thickBot="1">
      <c r="A618" s="831" t="s">
        <v>383</v>
      </c>
      <c r="B618" s="832"/>
      <c r="C618" s="832"/>
      <c r="D618" s="833"/>
      <c r="E618" s="834">
        <f>SUM(E604+E605)</f>
        <v>1569.38</v>
      </c>
      <c r="F618" s="834">
        <f>SUM(F604+F605)</f>
        <v>52834.51</v>
      </c>
    </row>
    <row r="621" spans="1:6" ht="14.25">
      <c r="A621" s="65" t="s">
        <v>384</v>
      </c>
      <c r="B621" s="2"/>
      <c r="C621" s="2"/>
    </row>
    <row r="622" spans="1:6" ht="14.25" thickBot="1">
      <c r="A622"/>
      <c r="B622"/>
      <c r="C622"/>
    </row>
    <row r="623" spans="1:6" ht="32.25" thickBot="1">
      <c r="A623" s="835"/>
      <c r="B623" s="836"/>
      <c r="C623" s="836"/>
      <c r="D623" s="837"/>
      <c r="E623" s="562" t="s">
        <v>282</v>
      </c>
      <c r="F623" s="838" t="s">
        <v>283</v>
      </c>
    </row>
    <row r="624" spans="1:6" ht="14.25" thickBot="1">
      <c r="A624" s="839" t="s">
        <v>385</v>
      </c>
      <c r="B624" s="840"/>
      <c r="C624" s="840"/>
      <c r="D624" s="841"/>
      <c r="E624" s="656">
        <f>SUM(E625:E626)</f>
        <v>0</v>
      </c>
      <c r="F624" s="656">
        <f>SUM(F625:F626)</f>
        <v>0</v>
      </c>
    </row>
    <row r="625" spans="1:6">
      <c r="A625" s="842" t="s">
        <v>386</v>
      </c>
      <c r="B625" s="843"/>
      <c r="C625" s="843"/>
      <c r="D625" s="844"/>
      <c r="E625" s="658"/>
      <c r="F625" s="845"/>
    </row>
    <row r="626" spans="1:6" ht="14.25" thickBot="1">
      <c r="A626" s="846" t="s">
        <v>387</v>
      </c>
      <c r="B626" s="847"/>
      <c r="C626" s="847"/>
      <c r="D626" s="848"/>
      <c r="E626" s="671"/>
      <c r="F626" s="849"/>
    </row>
    <row r="627" spans="1:6" ht="14.25" thickBot="1">
      <c r="A627" s="850" t="s">
        <v>388</v>
      </c>
      <c r="B627" s="851"/>
      <c r="C627" s="851"/>
      <c r="D627" s="852"/>
      <c r="E627" s="656">
        <f>SUM(E628:E629)</f>
        <v>5585.27</v>
      </c>
      <c r="F627" s="656">
        <f>SUM(F628:F629)</f>
        <v>7591.72</v>
      </c>
    </row>
    <row r="628" spans="1:6" ht="22.5" customHeight="1">
      <c r="A628" s="853" t="s">
        <v>389</v>
      </c>
      <c r="B628" s="854"/>
      <c r="C628" s="854"/>
      <c r="D628" s="855"/>
      <c r="E628" s="665"/>
      <c r="F628" s="666">
        <v>7366.8</v>
      </c>
    </row>
    <row r="629" spans="1:6" ht="15.75" customHeight="1" thickBot="1">
      <c r="A629" s="856" t="s">
        <v>390</v>
      </c>
      <c r="B629" s="857"/>
      <c r="C629" s="857"/>
      <c r="D629" s="858"/>
      <c r="E629" s="767">
        <v>5585.27</v>
      </c>
      <c r="F629" s="767">
        <v>224.92</v>
      </c>
    </row>
    <row r="630" spans="1:6" ht="14.25" thickBot="1">
      <c r="A630" s="850" t="s">
        <v>391</v>
      </c>
      <c r="B630" s="851"/>
      <c r="C630" s="851"/>
      <c r="D630" s="852"/>
      <c r="E630" s="656">
        <f>SUM(E631:E636)</f>
        <v>227.13</v>
      </c>
      <c r="F630" s="656">
        <f>SUM(F631:F636)</f>
        <v>114.83</v>
      </c>
    </row>
    <row r="631" spans="1:6">
      <c r="A631" s="859" t="s">
        <v>392</v>
      </c>
      <c r="B631" s="860"/>
      <c r="C631" s="860"/>
      <c r="D631" s="861"/>
      <c r="E631" s="665"/>
      <c r="F631" s="666"/>
    </row>
    <row r="632" spans="1:6">
      <c r="A632" s="862" t="s">
        <v>393</v>
      </c>
      <c r="B632" s="863"/>
      <c r="C632" s="863"/>
      <c r="D632" s="864"/>
      <c r="E632" s="666">
        <v>227.13</v>
      </c>
      <c r="F632" s="666">
        <v>114.83</v>
      </c>
    </row>
    <row r="633" spans="1:6">
      <c r="A633" s="865" t="s">
        <v>394</v>
      </c>
      <c r="B633" s="866"/>
      <c r="C633" s="866"/>
      <c r="D633" s="867"/>
      <c r="E633" s="660"/>
      <c r="F633" s="661"/>
    </row>
    <row r="634" spans="1:6">
      <c r="A634" s="865" t="s">
        <v>395</v>
      </c>
      <c r="B634" s="866"/>
      <c r="C634" s="866"/>
      <c r="D634" s="867"/>
      <c r="E634" s="766"/>
      <c r="F634" s="767"/>
    </row>
    <row r="635" spans="1:6">
      <c r="A635" s="865" t="s">
        <v>396</v>
      </c>
      <c r="B635" s="866"/>
      <c r="C635" s="866"/>
      <c r="D635" s="867"/>
      <c r="E635" s="766"/>
      <c r="F635" s="767"/>
    </row>
    <row r="636" spans="1:6" ht="14.25" thickBot="1">
      <c r="A636" s="868" t="s">
        <v>397</v>
      </c>
      <c r="B636" s="869"/>
      <c r="C636" s="869"/>
      <c r="D636" s="870"/>
      <c r="E636" s="766"/>
      <c r="F636" s="767"/>
    </row>
    <row r="637" spans="1:6" ht="16.5" thickBot="1">
      <c r="A637" s="768" t="s">
        <v>91</v>
      </c>
      <c r="B637" s="871"/>
      <c r="C637" s="871"/>
      <c r="D637" s="769"/>
      <c r="E637" s="872">
        <f>SUM(E624+E627+E630)</f>
        <v>5812.4000000000005</v>
      </c>
      <c r="F637" s="872">
        <f>SUM(F624+F627+F630)</f>
        <v>7706.55</v>
      </c>
    </row>
    <row r="640" spans="1:6" ht="14.25">
      <c r="A640" s="300" t="s">
        <v>398</v>
      </c>
      <c r="B640" s="300"/>
      <c r="C640" s="300"/>
    </row>
    <row r="641" spans="1:6" ht="14.25" thickBot="1">
      <c r="A641" s="652"/>
      <c r="B641" s="303"/>
      <c r="C641" s="303"/>
    </row>
    <row r="642" spans="1:6" ht="26.25" thickBot="1">
      <c r="A642" s="260"/>
      <c r="B642" s="261"/>
      <c r="C642" s="261"/>
      <c r="D642" s="262"/>
      <c r="E642" s="654" t="s">
        <v>282</v>
      </c>
      <c r="F642" s="343" t="s">
        <v>283</v>
      </c>
    </row>
    <row r="643" spans="1:6" ht="14.25" thickBot="1">
      <c r="A643" s="431" t="s">
        <v>388</v>
      </c>
      <c r="B643" s="774"/>
      <c r="C643" s="774"/>
      <c r="D643" s="775"/>
      <c r="E643" s="656">
        <f>E644+E645</f>
        <v>0</v>
      </c>
      <c r="F643" s="656">
        <f>F644+F645</f>
        <v>0</v>
      </c>
    </row>
    <row r="644" spans="1:6">
      <c r="A644" s="800" t="s">
        <v>399</v>
      </c>
      <c r="B644" s="801"/>
      <c r="C644" s="801"/>
      <c r="D644" s="802"/>
      <c r="E644" s="658"/>
      <c r="F644" s="845"/>
    </row>
    <row r="645" spans="1:6" ht="14.25" thickBot="1">
      <c r="A645" s="873" t="s">
        <v>400</v>
      </c>
      <c r="B645" s="874"/>
      <c r="C645" s="874"/>
      <c r="D645" s="875"/>
      <c r="E645" s="663"/>
      <c r="F645" s="664"/>
    </row>
    <row r="646" spans="1:6" ht="14.25" thickBot="1">
      <c r="A646" s="431" t="s">
        <v>401</v>
      </c>
      <c r="B646" s="774"/>
      <c r="C646" s="774"/>
      <c r="D646" s="775"/>
      <c r="E646" s="656">
        <f>SUM(E647:E654)</f>
        <v>12951.69</v>
      </c>
      <c r="F646" s="656">
        <f>SUM(F647:F654)</f>
        <v>9786.7099999999991</v>
      </c>
    </row>
    <row r="647" spans="1:6">
      <c r="A647" s="800" t="s">
        <v>402</v>
      </c>
      <c r="B647" s="801"/>
      <c r="C647" s="801"/>
      <c r="D647" s="802"/>
      <c r="E647" s="665"/>
      <c r="F647" s="665"/>
    </row>
    <row r="648" spans="1:6">
      <c r="A648" s="804" t="s">
        <v>403</v>
      </c>
      <c r="B648" s="805"/>
      <c r="C648" s="805"/>
      <c r="D648" s="806"/>
      <c r="E648" s="660"/>
      <c r="F648" s="660"/>
    </row>
    <row r="649" spans="1:6">
      <c r="A649" s="804" t="s">
        <v>404</v>
      </c>
      <c r="B649" s="805"/>
      <c r="C649" s="805"/>
      <c r="D649" s="806"/>
      <c r="E649" s="660">
        <v>9175.5</v>
      </c>
      <c r="F649" s="660">
        <v>1160.97</v>
      </c>
    </row>
    <row r="650" spans="1:6">
      <c r="A650" s="782" t="s">
        <v>405</v>
      </c>
      <c r="B650" s="783"/>
      <c r="C650" s="783"/>
      <c r="D650" s="784"/>
      <c r="E650" s="660"/>
      <c r="F650" s="660"/>
    </row>
    <row r="651" spans="1:6">
      <c r="A651" s="782" t="s">
        <v>406</v>
      </c>
      <c r="B651" s="783"/>
      <c r="C651" s="783"/>
      <c r="D651" s="784"/>
      <c r="E651" s="766">
        <v>3659.95</v>
      </c>
      <c r="F651" s="766">
        <v>8625.74</v>
      </c>
    </row>
    <row r="652" spans="1:6">
      <c r="A652" s="782" t="s">
        <v>407</v>
      </c>
      <c r="B652" s="783"/>
      <c r="C652" s="783"/>
      <c r="D652" s="784"/>
      <c r="E652" s="766"/>
      <c r="F652" s="766"/>
    </row>
    <row r="653" spans="1:6">
      <c r="A653" s="782" t="s">
        <v>408</v>
      </c>
      <c r="B653" s="783"/>
      <c r="C653" s="783"/>
      <c r="D653" s="784"/>
      <c r="E653" s="766">
        <v>116.24</v>
      </c>
      <c r="F653" s="766"/>
    </row>
    <row r="654" spans="1:6" ht="14.25" thickBot="1">
      <c r="A654" s="876" t="s">
        <v>141</v>
      </c>
      <c r="B654" s="877"/>
      <c r="C654" s="877"/>
      <c r="D654" s="878"/>
      <c r="E654" s="766"/>
      <c r="F654" s="766"/>
    </row>
    <row r="655" spans="1:6" ht="14.25" thickBot="1">
      <c r="A655" s="450"/>
      <c r="B655" s="879"/>
      <c r="C655" s="879"/>
      <c r="D655" s="451"/>
      <c r="E655" s="428">
        <f>SUM(E643+E646)</f>
        <v>12951.69</v>
      </c>
      <c r="F655" s="428">
        <f>SUM(F643+F646)</f>
        <v>9786.7099999999991</v>
      </c>
    </row>
    <row r="662" spans="1:6" ht="15.75">
      <c r="A662" s="880" t="s">
        <v>409</v>
      </c>
      <c r="B662" s="880"/>
      <c r="C662" s="880"/>
      <c r="D662" s="880"/>
      <c r="E662" s="880"/>
      <c r="F662" s="880"/>
    </row>
    <row r="663" spans="1:6" ht="14.25" thickBot="1">
      <c r="A663" s="881"/>
      <c r="B663" s="401"/>
      <c r="C663" s="401"/>
      <c r="D663" s="401"/>
      <c r="E663" s="401"/>
      <c r="F663" s="401"/>
    </row>
    <row r="664" spans="1:6" ht="14.25" thickBot="1">
      <c r="A664" s="882" t="s">
        <v>410</v>
      </c>
      <c r="B664" s="883"/>
      <c r="C664" s="884" t="s">
        <v>271</v>
      </c>
      <c r="D664" s="885"/>
      <c r="E664" s="885"/>
      <c r="F664" s="886"/>
    </row>
    <row r="665" spans="1:6" ht="14.25" thickBot="1">
      <c r="A665" s="678"/>
      <c r="B665" s="887"/>
      <c r="C665" s="888" t="s">
        <v>264</v>
      </c>
      <c r="D665" s="378" t="s">
        <v>411</v>
      </c>
      <c r="E665" s="889" t="s">
        <v>284</v>
      </c>
      <c r="F665" s="378" t="s">
        <v>287</v>
      </c>
    </row>
    <row r="666" spans="1:6">
      <c r="A666" s="890" t="s">
        <v>412</v>
      </c>
      <c r="B666" s="891"/>
      <c r="C666" s="892">
        <f>SUM(C667:C669)</f>
        <v>0</v>
      </c>
      <c r="D666" s="892">
        <f>SUM(D667:D669)</f>
        <v>0</v>
      </c>
      <c r="E666" s="892">
        <f>SUM(E667:E669)</f>
        <v>0</v>
      </c>
      <c r="F666" s="290">
        <f>SUM(F667:F669)</f>
        <v>3289.77</v>
      </c>
    </row>
    <row r="667" spans="1:6">
      <c r="A667" s="893" t="s">
        <v>413</v>
      </c>
      <c r="B667" s="894"/>
      <c r="C667" s="892"/>
      <c r="D667" s="290"/>
      <c r="E667" s="895"/>
      <c r="F667" s="290">
        <v>3289.77</v>
      </c>
    </row>
    <row r="668" spans="1:6">
      <c r="A668" s="893" t="s">
        <v>414</v>
      </c>
      <c r="B668" s="894"/>
      <c r="C668" s="892"/>
      <c r="D668" s="290"/>
      <c r="E668" s="895"/>
      <c r="F668" s="290"/>
    </row>
    <row r="669" spans="1:6">
      <c r="A669" s="893" t="s">
        <v>414</v>
      </c>
      <c r="B669" s="894"/>
      <c r="C669" s="892"/>
      <c r="D669" s="290"/>
      <c r="E669" s="895"/>
      <c r="F669" s="290"/>
    </row>
    <row r="670" spans="1:6">
      <c r="A670" s="896" t="s">
        <v>415</v>
      </c>
      <c r="B670" s="897"/>
      <c r="C670" s="892"/>
      <c r="D670" s="290"/>
      <c r="E670" s="895"/>
      <c r="F670" s="290"/>
    </row>
    <row r="671" spans="1:6" ht="14.25" thickBot="1">
      <c r="A671" s="898" t="s">
        <v>416</v>
      </c>
      <c r="B671" s="368"/>
      <c r="C671" s="899"/>
      <c r="D671" s="900"/>
      <c r="E671" s="901"/>
      <c r="F671" s="900">
        <v>13829</v>
      </c>
    </row>
    <row r="672" spans="1:6" ht="14.25" thickBot="1">
      <c r="A672" s="902" t="s">
        <v>142</v>
      </c>
      <c r="B672" s="903"/>
      <c r="C672" s="904">
        <f>C666+C670+C671</f>
        <v>0</v>
      </c>
      <c r="D672" s="904">
        <f>D666+D670+D671</f>
        <v>0</v>
      </c>
      <c r="E672" s="904">
        <f>E666+E670+E671</f>
        <v>0</v>
      </c>
      <c r="F672" s="905">
        <f>F666+F670+F671</f>
        <v>17118.77</v>
      </c>
    </row>
    <row r="675" spans="1:6" ht="30" customHeight="1">
      <c r="A675" s="204" t="s">
        <v>417</v>
      </c>
      <c r="B675" s="204"/>
      <c r="C675" s="204"/>
      <c r="D675" s="204"/>
      <c r="E675" s="606"/>
      <c r="F675" s="606"/>
    </row>
    <row r="677" spans="1:6" ht="15">
      <c r="A677" s="906" t="s">
        <v>418</v>
      </c>
      <c r="B677" s="906"/>
      <c r="C677" s="906"/>
      <c r="D677" s="906"/>
    </row>
    <row r="678" spans="1:6" ht="14.25" thickBot="1">
      <c r="A678" s="206"/>
      <c r="B678" s="401"/>
      <c r="C678" s="401"/>
      <c r="D678" s="401"/>
    </row>
    <row r="679" spans="1:6" ht="51.75" thickBot="1">
      <c r="A679" s="360" t="s">
        <v>34</v>
      </c>
      <c r="B679" s="361"/>
      <c r="C679" s="383" t="s">
        <v>419</v>
      </c>
      <c r="D679" s="383" t="s">
        <v>420</v>
      </c>
    </row>
    <row r="680" spans="1:6" ht="14.25" thickBot="1">
      <c r="A680" s="508" t="s">
        <v>421</v>
      </c>
      <c r="B680" s="907"/>
      <c r="C680" s="908">
        <v>80</v>
      </c>
      <c r="D680" s="509">
        <v>93</v>
      </c>
    </row>
    <row r="683" spans="1:6" ht="14.25">
      <c r="A683" s="559" t="s">
        <v>422</v>
      </c>
      <c r="B683" s="37"/>
      <c r="C683" s="37"/>
      <c r="D683" s="37"/>
      <c r="E683" s="37"/>
    </row>
    <row r="684" spans="1:6" ht="16.5" thickBot="1">
      <c r="A684" s="401"/>
      <c r="B684" s="909"/>
      <c r="C684" s="909"/>
      <c r="D684" s="401"/>
      <c r="E684" s="401"/>
    </row>
    <row r="685" spans="1:6" ht="51.75" thickBot="1">
      <c r="A685" s="888" t="s">
        <v>423</v>
      </c>
      <c r="B685" s="378" t="s">
        <v>424</v>
      </c>
      <c r="C685" s="378" t="s">
        <v>157</v>
      </c>
      <c r="D685" s="212" t="s">
        <v>425</v>
      </c>
      <c r="E685" s="211" t="s">
        <v>426</v>
      </c>
    </row>
    <row r="686" spans="1:6">
      <c r="A686" s="910" t="s">
        <v>88</v>
      </c>
      <c r="B686" s="283"/>
      <c r="C686" s="283"/>
      <c r="D686" s="911"/>
      <c r="E686" s="283"/>
    </row>
    <row r="687" spans="1:6">
      <c r="A687" s="912" t="s">
        <v>89</v>
      </c>
      <c r="B687" s="231"/>
      <c r="C687" s="231"/>
      <c r="D687" s="230"/>
      <c r="E687" s="231"/>
    </row>
    <row r="688" spans="1:6">
      <c r="A688" s="912" t="s">
        <v>427</v>
      </c>
      <c r="B688" s="231"/>
      <c r="C688" s="231"/>
      <c r="D688" s="230"/>
      <c r="E688" s="231"/>
    </row>
    <row r="689" spans="1:5">
      <c r="A689" s="912" t="s">
        <v>428</v>
      </c>
      <c r="B689" s="231"/>
      <c r="C689" s="231"/>
      <c r="D689" s="230"/>
      <c r="E689" s="231"/>
    </row>
    <row r="690" spans="1:5">
      <c r="A690" s="912" t="s">
        <v>429</v>
      </c>
      <c r="B690" s="231"/>
      <c r="C690" s="231"/>
      <c r="D690" s="230"/>
      <c r="E690" s="231"/>
    </row>
    <row r="691" spans="1:5">
      <c r="A691" s="912" t="s">
        <v>430</v>
      </c>
      <c r="B691" s="231"/>
      <c r="C691" s="231"/>
      <c r="D691" s="230"/>
      <c r="E691" s="231"/>
    </row>
    <row r="692" spans="1:5">
      <c r="A692" s="912" t="s">
        <v>431</v>
      </c>
      <c r="B692" s="231"/>
      <c r="C692" s="231"/>
      <c r="D692" s="230"/>
      <c r="E692" s="231"/>
    </row>
    <row r="693" spans="1:5" ht="14.25" thickBot="1">
      <c r="A693" s="913" t="s">
        <v>432</v>
      </c>
      <c r="B693" s="914"/>
      <c r="C693" s="914"/>
      <c r="D693" s="915"/>
      <c r="E693" s="914"/>
    </row>
    <row r="696" spans="1:5" ht="14.25">
      <c r="A696" s="559" t="s">
        <v>433</v>
      </c>
      <c r="B696" s="916"/>
      <c r="C696" s="916"/>
      <c r="D696" s="916"/>
      <c r="E696" s="916"/>
    </row>
    <row r="697" spans="1:5" ht="16.5" thickBot="1">
      <c r="A697" s="401"/>
      <c r="B697" s="909"/>
      <c r="C697" s="909"/>
      <c r="D697" s="401"/>
      <c r="E697" s="401"/>
    </row>
    <row r="698" spans="1:5" ht="63.75" thickBot="1">
      <c r="A698" s="917" t="s">
        <v>423</v>
      </c>
      <c r="B698" s="918" t="s">
        <v>424</v>
      </c>
      <c r="C698" s="918" t="s">
        <v>157</v>
      </c>
      <c r="D698" s="919" t="s">
        <v>434</v>
      </c>
      <c r="E698" s="920" t="s">
        <v>426</v>
      </c>
    </row>
    <row r="699" spans="1:5">
      <c r="A699" s="910" t="s">
        <v>88</v>
      </c>
      <c r="B699" s="283"/>
      <c r="C699" s="283"/>
      <c r="D699" s="911"/>
      <c r="E699" s="283"/>
    </row>
    <row r="700" spans="1:5">
      <c r="A700" s="912" t="s">
        <v>89</v>
      </c>
      <c r="B700" s="231"/>
      <c r="C700" s="231"/>
      <c r="D700" s="230"/>
      <c r="E700" s="231"/>
    </row>
    <row r="701" spans="1:5">
      <c r="A701" s="912" t="s">
        <v>427</v>
      </c>
      <c r="B701" s="231"/>
      <c r="C701" s="231"/>
      <c r="D701" s="230"/>
      <c r="E701" s="231"/>
    </row>
    <row r="702" spans="1:5">
      <c r="A702" s="912" t="s">
        <v>428</v>
      </c>
      <c r="B702" s="231"/>
      <c r="C702" s="231"/>
      <c r="D702" s="230"/>
      <c r="E702" s="231"/>
    </row>
    <row r="703" spans="1:5">
      <c r="A703" s="912" t="s">
        <v>429</v>
      </c>
      <c r="B703" s="231"/>
      <c r="C703" s="231"/>
      <c r="D703" s="230"/>
      <c r="E703" s="231"/>
    </row>
    <row r="704" spans="1:5">
      <c r="A704" s="912" t="s">
        <v>430</v>
      </c>
      <c r="B704" s="231"/>
      <c r="C704" s="231"/>
      <c r="D704" s="230"/>
      <c r="E704" s="231"/>
    </row>
    <row r="705" spans="1:7">
      <c r="A705" s="912" t="s">
        <v>431</v>
      </c>
      <c r="B705" s="231"/>
      <c r="C705" s="231"/>
      <c r="D705" s="230"/>
      <c r="E705" s="231"/>
    </row>
    <row r="706" spans="1:7" ht="14.25" thickBot="1">
      <c r="A706" s="913" t="s">
        <v>432</v>
      </c>
      <c r="B706" s="914"/>
      <c r="C706" s="914"/>
      <c r="D706" s="915"/>
      <c r="E706" s="914"/>
    </row>
    <row r="714" spans="1:7" ht="15">
      <c r="A714" s="921"/>
      <c r="B714" s="921"/>
      <c r="C714" s="922"/>
      <c r="D714" s="923"/>
      <c r="E714" s="921"/>
      <c r="F714" s="921"/>
    </row>
    <row r="715" spans="1:7" ht="30">
      <c r="A715" s="924" t="s">
        <v>435</v>
      </c>
      <c r="B715" s="924"/>
      <c r="C715" s="922" t="s">
        <v>436</v>
      </c>
      <c r="D715" s="923"/>
      <c r="E715" s="924"/>
      <c r="F715" s="925" t="s">
        <v>437</v>
      </c>
      <c r="G715" s="925"/>
    </row>
    <row r="716" spans="1:7" ht="15">
      <c r="A716" s="924" t="s">
        <v>438</v>
      </c>
      <c r="B716" s="339"/>
      <c r="C716" s="925" t="s">
        <v>439</v>
      </c>
      <c r="D716" s="926"/>
      <c r="E716" s="924"/>
      <c r="F716" s="925" t="s">
        <v>440</v>
      </c>
      <c r="G716" s="925"/>
    </row>
  </sheetData>
  <mergeCells count="430"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  <mergeCell ref="A666:B666"/>
    <mergeCell ref="A667:B667"/>
    <mergeCell ref="A668:B668"/>
    <mergeCell ref="A669:B669"/>
    <mergeCell ref="A670:B670"/>
    <mergeCell ref="A671:B671"/>
    <mergeCell ref="A652:D652"/>
    <mergeCell ref="A653:D653"/>
    <mergeCell ref="A654:D654"/>
    <mergeCell ref="A655:D655"/>
    <mergeCell ref="A662:F662"/>
    <mergeCell ref="A664:B665"/>
    <mergeCell ref="C664:F664"/>
    <mergeCell ref="A646:D646"/>
    <mergeCell ref="A647:D647"/>
    <mergeCell ref="A648:D648"/>
    <mergeCell ref="A649:D649"/>
    <mergeCell ref="A650:D650"/>
    <mergeCell ref="A651:D651"/>
    <mergeCell ref="A637:D637"/>
    <mergeCell ref="A640:C640"/>
    <mergeCell ref="A642:D642"/>
    <mergeCell ref="A643:D643"/>
    <mergeCell ref="A644:D644"/>
    <mergeCell ref="A645:D645"/>
    <mergeCell ref="A631:D631"/>
    <mergeCell ref="A632:D632"/>
    <mergeCell ref="A633:D633"/>
    <mergeCell ref="A634:D634"/>
    <mergeCell ref="A635:D635"/>
    <mergeCell ref="A636:D636"/>
    <mergeCell ref="A625:D625"/>
    <mergeCell ref="A626:D626"/>
    <mergeCell ref="A627:D627"/>
    <mergeCell ref="A628:D628"/>
    <mergeCell ref="A629:D629"/>
    <mergeCell ref="A630:D630"/>
    <mergeCell ref="A615:D615"/>
    <mergeCell ref="A616:D616"/>
    <mergeCell ref="A617:D617"/>
    <mergeCell ref="A618:D618"/>
    <mergeCell ref="A623:D623"/>
    <mergeCell ref="A624:D624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4:D594"/>
    <mergeCell ref="A595:D595"/>
    <mergeCell ref="A596:D596"/>
    <mergeCell ref="A597:D597"/>
    <mergeCell ref="A598:D598"/>
    <mergeCell ref="A601:D601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573:B573"/>
    <mergeCell ref="A574:B574"/>
    <mergeCell ref="A575:B575"/>
    <mergeCell ref="A576:B576"/>
    <mergeCell ref="A579:C579"/>
    <mergeCell ref="A581:D581"/>
    <mergeCell ref="A567:B567"/>
    <mergeCell ref="A568:B568"/>
    <mergeCell ref="A569:B569"/>
    <mergeCell ref="A570:B570"/>
    <mergeCell ref="A571:B571"/>
    <mergeCell ref="A572:B572"/>
    <mergeCell ref="A562:D562"/>
    <mergeCell ref="A564:B564"/>
    <mergeCell ref="C564:C565"/>
    <mergeCell ref="D564:D565"/>
    <mergeCell ref="A565:B565"/>
    <mergeCell ref="A566:B566"/>
    <mergeCell ref="A555:D555"/>
    <mergeCell ref="A556:D556"/>
    <mergeCell ref="A557:D557"/>
    <mergeCell ref="A558:D558"/>
    <mergeCell ref="A559:D559"/>
    <mergeCell ref="A560:D560"/>
    <mergeCell ref="A549:D549"/>
    <mergeCell ref="A550:D550"/>
    <mergeCell ref="A551:D551"/>
    <mergeCell ref="A552:D552"/>
    <mergeCell ref="A553:D553"/>
    <mergeCell ref="A554:D554"/>
    <mergeCell ref="A543:D543"/>
    <mergeCell ref="A544:D544"/>
    <mergeCell ref="A545:D545"/>
    <mergeCell ref="A546:D546"/>
    <mergeCell ref="A547:D547"/>
    <mergeCell ref="A548:D548"/>
    <mergeCell ref="A537:D537"/>
    <mergeCell ref="A538:D538"/>
    <mergeCell ref="A539:D539"/>
    <mergeCell ref="A540:D540"/>
    <mergeCell ref="A541:D541"/>
    <mergeCell ref="A542:D542"/>
    <mergeCell ref="A531:D531"/>
    <mergeCell ref="A532:D532"/>
    <mergeCell ref="A533:D533"/>
    <mergeCell ref="A534:D534"/>
    <mergeCell ref="A535:D535"/>
    <mergeCell ref="A536:D536"/>
    <mergeCell ref="A525:D525"/>
    <mergeCell ref="A526:D526"/>
    <mergeCell ref="A527:D527"/>
    <mergeCell ref="A528:D528"/>
    <mergeCell ref="A529:D529"/>
    <mergeCell ref="A530:D530"/>
    <mergeCell ref="A519:D519"/>
    <mergeCell ref="A520:D520"/>
    <mergeCell ref="A521:D521"/>
    <mergeCell ref="A522:D522"/>
    <mergeCell ref="A523:D523"/>
    <mergeCell ref="A524:D524"/>
    <mergeCell ref="A503:B503"/>
    <mergeCell ref="C503:D503"/>
    <mergeCell ref="A514:C514"/>
    <mergeCell ref="A516:D516"/>
    <mergeCell ref="A517:D517"/>
    <mergeCell ref="A518:D518"/>
    <mergeCell ref="A462:B462"/>
    <mergeCell ref="A463:B463"/>
    <mergeCell ref="A464:B464"/>
    <mergeCell ref="A499:I499"/>
    <mergeCell ref="A501:D501"/>
    <mergeCell ref="A502:B502"/>
    <mergeCell ref="C502:D502"/>
    <mergeCell ref="C452:D452"/>
    <mergeCell ref="A456:D456"/>
    <mergeCell ref="A457:C457"/>
    <mergeCell ref="A459:B459"/>
    <mergeCell ref="A460:B460"/>
    <mergeCell ref="A461:B461"/>
    <mergeCell ref="A442:B442"/>
    <mergeCell ref="A443:B443"/>
    <mergeCell ref="A444:B444"/>
    <mergeCell ref="A445:B445"/>
    <mergeCell ref="A446:B446"/>
    <mergeCell ref="A452:B452"/>
    <mergeCell ref="A428:B428"/>
    <mergeCell ref="A429:B429"/>
    <mergeCell ref="A431:E431"/>
    <mergeCell ref="B433:E433"/>
    <mergeCell ref="C434:E434"/>
    <mergeCell ref="A440:E440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97:I397"/>
    <mergeCell ref="A399:A400"/>
    <mergeCell ref="B399:D399"/>
    <mergeCell ref="E399:G399"/>
    <mergeCell ref="H399:J399"/>
    <mergeCell ref="A414:C414"/>
    <mergeCell ref="A382:B382"/>
    <mergeCell ref="A385:E385"/>
    <mergeCell ref="A387:B387"/>
    <mergeCell ref="A388:B388"/>
    <mergeCell ref="A390:E390"/>
    <mergeCell ref="A395:I395"/>
    <mergeCell ref="A373:B373"/>
    <mergeCell ref="A374:B374"/>
    <mergeCell ref="A375:B375"/>
    <mergeCell ref="A378:D378"/>
    <mergeCell ref="A380:B380"/>
    <mergeCell ref="A381:B381"/>
    <mergeCell ref="A367:B367"/>
    <mergeCell ref="A368:B368"/>
    <mergeCell ref="A369:B369"/>
    <mergeCell ref="A370:B370"/>
    <mergeCell ref="A371:B371"/>
    <mergeCell ref="A372:B372"/>
    <mergeCell ref="A361:B361"/>
    <mergeCell ref="A362:B362"/>
    <mergeCell ref="A363:B363"/>
    <mergeCell ref="A364:B364"/>
    <mergeCell ref="A365:B365"/>
    <mergeCell ref="A366:B366"/>
    <mergeCell ref="A350:B350"/>
    <mergeCell ref="A351:B351"/>
    <mergeCell ref="A352:B352"/>
    <mergeCell ref="A353:B353"/>
    <mergeCell ref="A354:B354"/>
    <mergeCell ref="A359:E359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33:B333"/>
    <mergeCell ref="G333:H333"/>
    <mergeCell ref="A334:B334"/>
    <mergeCell ref="A335:B335"/>
    <mergeCell ref="A336:B336"/>
    <mergeCell ref="A337:B337"/>
    <mergeCell ref="A326:C326"/>
    <mergeCell ref="A329:C329"/>
    <mergeCell ref="A331:B331"/>
    <mergeCell ref="G331:H331"/>
    <mergeCell ref="A332:B332"/>
    <mergeCell ref="G332:H332"/>
    <mergeCell ref="A318:B318"/>
    <mergeCell ref="A319:B319"/>
    <mergeCell ref="A320:B320"/>
    <mergeCell ref="A321:B321"/>
    <mergeCell ref="A322:B322"/>
    <mergeCell ref="A323:B323"/>
    <mergeCell ref="A312:B312"/>
    <mergeCell ref="A313:B313"/>
    <mergeCell ref="A314:B314"/>
    <mergeCell ref="A315:B315"/>
    <mergeCell ref="A316:B316"/>
    <mergeCell ref="A317:B317"/>
    <mergeCell ref="A306:B306"/>
    <mergeCell ref="A307:B307"/>
    <mergeCell ref="A308:B308"/>
    <mergeCell ref="A309:B309"/>
    <mergeCell ref="A310:B310"/>
    <mergeCell ref="A311:B311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7:B287"/>
    <mergeCell ref="A288:B288"/>
    <mergeCell ref="A289:B289"/>
    <mergeCell ref="A290:B290"/>
    <mergeCell ref="A291:D291"/>
    <mergeCell ref="A293:B293"/>
    <mergeCell ref="A281:B281"/>
    <mergeCell ref="A282:B282"/>
    <mergeCell ref="A283:B283"/>
    <mergeCell ref="A284:B284"/>
    <mergeCell ref="A285:B285"/>
    <mergeCell ref="A286:B286"/>
    <mergeCell ref="B258:C258"/>
    <mergeCell ref="D258:E258"/>
    <mergeCell ref="B260:E260"/>
    <mergeCell ref="B268:E268"/>
    <mergeCell ref="A278:D278"/>
    <mergeCell ref="A280:B280"/>
    <mergeCell ref="A245:D245"/>
    <mergeCell ref="A247:B247"/>
    <mergeCell ref="A248:B248"/>
    <mergeCell ref="A249:B249"/>
    <mergeCell ref="A250:B250"/>
    <mergeCell ref="A256:E256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21:B221"/>
    <mergeCell ref="A222:B222"/>
    <mergeCell ref="A223:B223"/>
    <mergeCell ref="A226:C226"/>
    <mergeCell ref="A229:B229"/>
    <mergeCell ref="A230:B230"/>
    <mergeCell ref="A215:B215"/>
    <mergeCell ref="A216:B216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03:B203"/>
    <mergeCell ref="A204:B204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190:G190"/>
    <mergeCell ref="A192:B192"/>
    <mergeCell ref="A193:B193"/>
    <mergeCell ref="A194:B194"/>
    <mergeCell ref="A195:B195"/>
    <mergeCell ref="A196:B196"/>
    <mergeCell ref="B180:D180"/>
    <mergeCell ref="B181:D181"/>
    <mergeCell ref="B182:D182"/>
    <mergeCell ref="B183:D183"/>
    <mergeCell ref="B184:D184"/>
    <mergeCell ref="A185:D185"/>
    <mergeCell ref="A167:B167"/>
    <mergeCell ref="A176:I176"/>
    <mergeCell ref="A178:D179"/>
    <mergeCell ref="E178:E179"/>
    <mergeCell ref="F178:H178"/>
    <mergeCell ref="I178:I179"/>
    <mergeCell ref="A137:B137"/>
    <mergeCell ref="A138:B138"/>
    <mergeCell ref="A139:B139"/>
    <mergeCell ref="A140:B140"/>
    <mergeCell ref="A158:I158"/>
    <mergeCell ref="A160:B160"/>
    <mergeCell ref="A131:D131"/>
    <mergeCell ref="A132:C132"/>
    <mergeCell ref="A133:B133"/>
    <mergeCell ref="A134:B134"/>
    <mergeCell ref="A135:B135"/>
    <mergeCell ref="A136:B136"/>
    <mergeCell ref="A115:C115"/>
    <mergeCell ref="A116:A117"/>
    <mergeCell ref="B116:F116"/>
    <mergeCell ref="G116:I116"/>
    <mergeCell ref="A124:C124"/>
    <mergeCell ref="A125:C125"/>
    <mergeCell ref="A68:B68"/>
    <mergeCell ref="A69:B69"/>
    <mergeCell ref="A77:E77"/>
    <mergeCell ref="A106:C106"/>
    <mergeCell ref="A107:C107"/>
    <mergeCell ref="A114:G114"/>
    <mergeCell ref="A62:C62"/>
    <mergeCell ref="A63:B63"/>
    <mergeCell ref="A64:B64"/>
    <mergeCell ref="A65:B65"/>
    <mergeCell ref="A66:B66"/>
    <mergeCell ref="A67:C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C53"/>
    <mergeCell ref="A54:B54"/>
    <mergeCell ref="A55:B55"/>
    <mergeCell ref="A44:C44"/>
    <mergeCell ref="A45:B45"/>
    <mergeCell ref="A46:B46"/>
    <mergeCell ref="A47:B47"/>
    <mergeCell ref="A48:B48"/>
    <mergeCell ref="A49:B49"/>
    <mergeCell ref="A30:I30"/>
    <mergeCell ref="A35:I35"/>
    <mergeCell ref="A41:B41"/>
    <mergeCell ref="C41:C43"/>
    <mergeCell ref="A42:B42"/>
    <mergeCell ref="A43:B43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&amp;C&amp;"Times New Roman,Normalny"Centrum Kształcenia Zawodowego i Ustawicznego Nr 1, 01-452 Warszawa ul. Ks. Janusza 45/47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  <rowBreaks count="1291" manualBreakCount="1291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  <brk id="842" max="16383" man="1"/>
    <brk id="893" max="16383" man="1"/>
    <brk id="944" max="16383" man="1"/>
    <brk id="995" max="16383" man="1"/>
    <brk id="1046" max="16383" man="1"/>
    <brk id="1097" max="16383" man="1"/>
    <brk id="1148" max="16383" man="1"/>
    <brk id="1199" max="16383" man="1"/>
    <brk id="1250" max="16383" man="1"/>
    <brk id="1301" max="16383" man="1"/>
    <brk id="1352" max="16383" man="1"/>
    <brk id="1403" max="16383" man="1"/>
    <brk id="1454" max="16383" man="1"/>
    <brk id="1505" max="16383" man="1"/>
    <brk id="1556" max="16383" man="1"/>
    <brk id="1607" max="16383" man="1"/>
    <brk id="1658" max="16383" man="1"/>
    <brk id="1709" max="16383" man="1"/>
    <brk id="1760" max="16383" man="1"/>
    <brk id="1811" max="16383" man="1"/>
    <brk id="1862" max="16383" man="1"/>
    <brk id="1913" max="16383" man="1"/>
    <brk id="1964" max="16383" man="1"/>
    <brk id="2015" max="16383" man="1"/>
    <brk id="2066" max="16383" man="1"/>
    <brk id="2117" max="16383" man="1"/>
    <brk id="2168" max="16383" man="1"/>
    <brk id="2219" max="16383" man="1"/>
    <brk id="2270" max="16383" man="1"/>
    <brk id="2321" max="16383" man="1"/>
    <brk id="2372" max="16383" man="1"/>
    <brk id="2423" max="16383" man="1"/>
    <brk id="2474" max="16383" man="1"/>
    <brk id="2525" max="16383" man="1"/>
    <brk id="2576" max="16383" man="1"/>
    <brk id="2627" max="16383" man="1"/>
    <brk id="2678" max="16383" man="1"/>
    <brk id="2729" max="16383" man="1"/>
    <brk id="2780" max="16383" man="1"/>
    <brk id="2831" max="16383" man="1"/>
    <brk id="2882" max="16383" man="1"/>
    <brk id="2933" max="16383" man="1"/>
    <brk id="2984" max="16383" man="1"/>
    <brk id="3035" max="16383" man="1"/>
    <brk id="3086" max="16383" man="1"/>
    <brk id="3137" max="16383" man="1"/>
    <brk id="3188" max="16383" man="1"/>
    <brk id="3239" max="16383" man="1"/>
    <brk id="3290" max="16383" man="1"/>
    <brk id="3341" max="16383" man="1"/>
    <brk id="3392" max="16383" man="1"/>
    <brk id="3443" max="16383" man="1"/>
    <brk id="3494" max="16383" man="1"/>
    <brk id="3545" max="16383" man="1"/>
    <brk id="3596" max="16383" man="1"/>
    <brk id="3647" max="16383" man="1"/>
    <brk id="3698" max="16383" man="1"/>
    <brk id="3749" max="16383" man="1"/>
    <brk id="3800" max="16383" man="1"/>
    <brk id="3851" max="16383" man="1"/>
    <brk id="3902" max="16383" man="1"/>
    <brk id="3953" max="16383" man="1"/>
    <brk id="4004" max="16383" man="1"/>
    <brk id="4055" max="16383" man="1"/>
    <brk id="4106" max="16383" man="1"/>
    <brk id="4157" max="16383" man="1"/>
    <brk id="4208" max="16383" man="1"/>
    <brk id="4259" max="16383" man="1"/>
    <brk id="4310" max="16383" man="1"/>
    <brk id="4361" max="16383" man="1"/>
    <brk id="4412" max="16383" man="1"/>
    <brk id="4463" max="16383" man="1"/>
    <brk id="4514" max="16383" man="1"/>
    <brk id="4565" max="16383" man="1"/>
    <brk id="4616" max="16383" man="1"/>
    <brk id="4667" max="16383" man="1"/>
    <brk id="4718" max="16383" man="1"/>
    <brk id="4769" max="16383" man="1"/>
    <brk id="4820" max="16383" man="1"/>
    <brk id="4871" max="16383" man="1"/>
    <brk id="4922" max="16383" man="1"/>
    <brk id="4973" max="16383" man="1"/>
    <brk id="5024" max="16383" man="1"/>
    <brk id="5075" max="16383" man="1"/>
    <brk id="5126" max="16383" man="1"/>
    <brk id="5177" max="16383" man="1"/>
    <brk id="5228" max="16383" man="1"/>
    <brk id="5279" max="16383" man="1"/>
    <brk id="5330" max="16383" man="1"/>
    <brk id="5381" max="16383" man="1"/>
    <brk id="5432" max="16383" man="1"/>
    <brk id="5483" max="16383" man="1"/>
    <brk id="5534" max="16383" man="1"/>
    <brk id="5585" max="16383" man="1"/>
    <brk id="5636" max="16383" man="1"/>
    <brk id="5687" max="16383" man="1"/>
    <brk id="5738" max="16383" man="1"/>
    <brk id="5789" max="16383" man="1"/>
    <brk id="5840" max="16383" man="1"/>
    <brk id="5891" max="16383" man="1"/>
    <brk id="5942" max="16383" man="1"/>
    <brk id="5993" max="16383" man="1"/>
    <brk id="6044" max="16383" man="1"/>
    <brk id="6095" max="16383" man="1"/>
    <brk id="6146" max="16383" man="1"/>
    <brk id="6197" max="16383" man="1"/>
    <brk id="6248" max="16383" man="1"/>
    <brk id="6299" max="16383" man="1"/>
    <brk id="6350" max="16383" man="1"/>
    <brk id="6401" max="16383" man="1"/>
    <brk id="6452" max="16383" man="1"/>
    <brk id="6503" max="16383" man="1"/>
    <brk id="6554" max="16383" man="1"/>
    <brk id="6605" max="16383" man="1"/>
    <brk id="6656" max="16383" man="1"/>
    <brk id="6707" max="16383" man="1"/>
    <brk id="6758" max="16383" man="1"/>
    <brk id="6809" max="16383" man="1"/>
    <brk id="6860" max="16383" man="1"/>
    <brk id="6911" max="16383" man="1"/>
    <brk id="6962" max="16383" man="1"/>
    <brk id="7013" max="16383" man="1"/>
    <brk id="7064" max="16383" man="1"/>
    <brk id="7115" max="16383" man="1"/>
    <brk id="7166" max="16383" man="1"/>
    <brk id="7217" max="16383" man="1"/>
    <brk id="7268" max="16383" man="1"/>
    <brk id="7319" max="16383" man="1"/>
    <brk id="7370" max="16383" man="1"/>
    <brk id="7421" max="16383" man="1"/>
    <brk id="7472" max="16383" man="1"/>
    <brk id="7523" max="16383" man="1"/>
    <brk id="7574" max="16383" man="1"/>
    <brk id="7625" max="16383" man="1"/>
    <brk id="7676" max="16383" man="1"/>
    <brk id="7727" max="16383" man="1"/>
    <brk id="7778" max="16383" man="1"/>
    <brk id="7829" max="16383" man="1"/>
    <brk id="7880" max="16383" man="1"/>
    <brk id="7931" max="16383" man="1"/>
    <brk id="7982" max="16383" man="1"/>
    <brk id="8033" max="16383" man="1"/>
    <brk id="8084" max="16383" man="1"/>
    <brk id="8135" max="16383" man="1"/>
    <brk id="8186" max="16383" man="1"/>
    <brk id="8237" max="16383" man="1"/>
    <brk id="8288" max="16383" man="1"/>
    <brk id="8339" max="16383" man="1"/>
    <brk id="8390" max="16383" man="1"/>
    <brk id="8441" max="16383" man="1"/>
    <brk id="8492" max="16383" man="1"/>
    <brk id="8543" max="16383" man="1"/>
    <brk id="8594" max="16383" man="1"/>
    <brk id="8645" max="16383" man="1"/>
    <brk id="8696" max="16383" man="1"/>
    <brk id="8747" max="16383" man="1"/>
    <brk id="8798" max="16383" man="1"/>
    <brk id="8849" max="16383" man="1"/>
    <brk id="8900" max="16383" man="1"/>
    <brk id="8951" max="16383" man="1"/>
    <brk id="9002" max="16383" man="1"/>
    <brk id="9053" max="16383" man="1"/>
    <brk id="9104" max="16383" man="1"/>
    <brk id="9155" max="16383" man="1"/>
    <brk id="9206" max="16383" man="1"/>
    <brk id="9257" max="16383" man="1"/>
    <brk id="9308" max="16383" man="1"/>
    <brk id="9359" max="16383" man="1"/>
    <brk id="9410" max="16383" man="1"/>
    <brk id="9461" max="16383" man="1"/>
    <brk id="9512" max="16383" man="1"/>
    <brk id="9563" max="16383" man="1"/>
    <brk id="9614" max="16383" man="1"/>
    <brk id="9665" max="16383" man="1"/>
    <brk id="9716" max="16383" man="1"/>
    <brk id="9767" max="16383" man="1"/>
    <brk id="9818" max="16383" man="1"/>
    <brk id="9869" max="16383" man="1"/>
    <brk id="9920" max="16383" man="1"/>
    <brk id="9971" max="16383" man="1"/>
    <brk id="10022" max="16383" man="1"/>
    <brk id="10073" max="16383" man="1"/>
    <brk id="10124" max="16383" man="1"/>
    <brk id="10175" max="16383" man="1"/>
    <brk id="10226" max="16383" man="1"/>
    <brk id="10277" max="16383" man="1"/>
    <brk id="10328" max="16383" man="1"/>
    <brk id="10379" max="16383" man="1"/>
    <brk id="10430" max="16383" man="1"/>
    <brk id="10481" max="16383" man="1"/>
    <brk id="10532" max="16383" man="1"/>
    <brk id="10583" max="16383" man="1"/>
    <brk id="10634" max="16383" man="1"/>
    <brk id="10685" max="16383" man="1"/>
    <brk id="10736" max="16383" man="1"/>
    <brk id="10787" max="16383" man="1"/>
    <brk id="10838" max="16383" man="1"/>
    <brk id="10889" max="16383" man="1"/>
    <brk id="10940" max="16383" man="1"/>
    <brk id="10991" max="16383" man="1"/>
    <brk id="11042" max="16383" man="1"/>
    <brk id="11093" max="16383" man="1"/>
    <brk id="11144" max="16383" man="1"/>
    <brk id="11195" max="16383" man="1"/>
    <brk id="11246" max="16383" man="1"/>
    <brk id="11297" max="16383" man="1"/>
    <brk id="11348" max="16383" man="1"/>
    <brk id="11399" max="16383" man="1"/>
    <brk id="11450" max="16383" man="1"/>
    <brk id="11501" max="16383" man="1"/>
    <brk id="11552" max="16383" man="1"/>
    <brk id="11603" max="16383" man="1"/>
    <brk id="11654" max="16383" man="1"/>
    <brk id="11705" max="16383" man="1"/>
    <brk id="11756" max="16383" man="1"/>
    <brk id="11807" max="16383" man="1"/>
    <brk id="11858" max="16383" man="1"/>
    <brk id="11909" max="16383" man="1"/>
    <brk id="11960" max="16383" man="1"/>
    <brk id="12011" max="16383" man="1"/>
    <brk id="12062" max="16383" man="1"/>
    <brk id="12113" max="16383" man="1"/>
    <brk id="12164" max="16383" man="1"/>
    <brk id="12215" max="16383" man="1"/>
    <brk id="12266" max="16383" man="1"/>
    <brk id="12317" max="16383" man="1"/>
    <brk id="12368" max="16383" man="1"/>
    <brk id="12419" max="16383" man="1"/>
    <brk id="12470" max="16383" man="1"/>
    <brk id="12521" max="16383" man="1"/>
    <brk id="12572" max="16383" man="1"/>
    <brk id="12623" max="16383" man="1"/>
    <brk id="12674" max="16383" man="1"/>
    <brk id="12725" max="16383" man="1"/>
    <brk id="12776" max="16383" man="1"/>
    <brk id="12827" max="16383" man="1"/>
    <brk id="12878" max="16383" man="1"/>
    <brk id="12929" max="16383" man="1"/>
    <brk id="12980" max="16383" man="1"/>
    <brk id="13031" max="16383" man="1"/>
    <brk id="13082" max="16383" man="1"/>
    <brk id="13133" max="16383" man="1"/>
    <brk id="13184" max="16383" man="1"/>
    <brk id="13235" max="16383" man="1"/>
    <brk id="13286" max="16383" man="1"/>
    <brk id="13337" max="16383" man="1"/>
    <brk id="13388" max="16383" man="1"/>
    <brk id="13439" max="16383" man="1"/>
    <brk id="13490" max="16383" man="1"/>
    <brk id="13541" max="16383" man="1"/>
    <brk id="13592" max="16383" man="1"/>
    <brk id="13643" max="16383" man="1"/>
    <brk id="13694" max="16383" man="1"/>
    <brk id="13745" max="16383" man="1"/>
    <brk id="13796" max="16383" man="1"/>
    <brk id="13847" max="16383" man="1"/>
    <brk id="13898" max="16383" man="1"/>
    <brk id="13949" max="16383" man="1"/>
    <brk id="14000" max="16383" man="1"/>
    <brk id="14051" max="16383" man="1"/>
    <brk id="14102" max="16383" man="1"/>
    <brk id="14153" max="16383" man="1"/>
    <brk id="14204" max="16383" man="1"/>
    <brk id="14255" max="16383" man="1"/>
    <brk id="14306" max="16383" man="1"/>
    <brk id="14357" max="16383" man="1"/>
    <brk id="14408" max="16383" man="1"/>
    <brk id="14459" max="16383" man="1"/>
    <brk id="14510" max="16383" man="1"/>
    <brk id="14561" max="16383" man="1"/>
    <brk id="14612" max="16383" man="1"/>
    <brk id="14663" max="16383" man="1"/>
    <brk id="14714" max="16383" man="1"/>
    <brk id="14765" max="16383" man="1"/>
    <brk id="14816" max="16383" man="1"/>
    <brk id="14867" max="16383" man="1"/>
    <brk id="14918" max="16383" man="1"/>
    <brk id="14969" max="16383" man="1"/>
    <brk id="15020" max="16383" man="1"/>
    <brk id="15071" max="16383" man="1"/>
    <brk id="15122" max="16383" man="1"/>
    <brk id="15173" max="16383" man="1"/>
    <brk id="15224" max="16383" man="1"/>
    <brk id="15275" max="16383" man="1"/>
    <brk id="15326" max="16383" man="1"/>
    <brk id="15377" max="16383" man="1"/>
    <brk id="15428" max="16383" man="1"/>
    <brk id="15479" max="16383" man="1"/>
    <brk id="15530" max="16383" man="1"/>
    <brk id="15581" max="16383" man="1"/>
    <brk id="15632" max="16383" man="1"/>
    <brk id="15683" max="16383" man="1"/>
    <brk id="15734" max="16383" man="1"/>
    <brk id="15785" max="16383" man="1"/>
    <brk id="15836" max="16383" man="1"/>
    <brk id="15887" max="16383" man="1"/>
    <brk id="15938" max="16383" man="1"/>
    <brk id="15989" max="16383" man="1"/>
    <brk id="16040" max="16383" man="1"/>
    <brk id="16091" max="16383" man="1"/>
    <brk id="16142" max="16383" man="1"/>
    <brk id="16193" max="16383" man="1"/>
    <brk id="16244" max="16383" man="1"/>
    <brk id="16295" max="16383" man="1"/>
    <brk id="16346" max="16383" man="1"/>
    <brk id="16397" max="16383" man="1"/>
    <brk id="16448" max="16383" man="1"/>
    <brk id="16499" max="16383" man="1"/>
    <brk id="16550" max="16383" man="1"/>
    <brk id="16601" max="16383" man="1"/>
    <brk id="16652" max="16383" man="1"/>
    <brk id="16703" max="16383" man="1"/>
    <brk id="16754" max="16383" man="1"/>
    <brk id="16805" max="16383" man="1"/>
    <brk id="16856" max="16383" man="1"/>
    <brk id="16907" max="16383" man="1"/>
    <brk id="16958" max="16383" man="1"/>
    <brk id="17009" max="16383" man="1"/>
    <brk id="17060" max="16383" man="1"/>
    <brk id="17111" max="16383" man="1"/>
    <brk id="17162" max="16383" man="1"/>
    <brk id="17213" max="16383" man="1"/>
    <brk id="17264" max="16383" man="1"/>
    <brk id="17315" max="16383" man="1"/>
    <brk id="17366" max="16383" man="1"/>
    <brk id="17417" max="16383" man="1"/>
    <brk id="17468" max="16383" man="1"/>
    <brk id="17519" max="16383" man="1"/>
    <brk id="17570" max="16383" man="1"/>
    <brk id="17621" max="16383" man="1"/>
    <brk id="17672" max="16383" man="1"/>
    <brk id="17723" max="16383" man="1"/>
    <brk id="17774" max="16383" man="1"/>
    <brk id="17825" max="16383" man="1"/>
    <brk id="17876" max="16383" man="1"/>
    <brk id="17927" max="16383" man="1"/>
    <brk id="17978" max="16383" man="1"/>
    <brk id="18029" max="16383" man="1"/>
    <brk id="18080" max="16383" man="1"/>
    <brk id="18131" max="16383" man="1"/>
    <brk id="18182" max="16383" man="1"/>
    <brk id="18233" max="16383" man="1"/>
    <brk id="18284" max="16383" man="1"/>
    <brk id="18335" max="16383" man="1"/>
    <brk id="18386" max="16383" man="1"/>
    <brk id="18437" max="16383" man="1"/>
    <brk id="18488" max="16383" man="1"/>
    <brk id="18539" max="16383" man="1"/>
    <brk id="18590" max="16383" man="1"/>
    <brk id="18641" max="16383" man="1"/>
    <brk id="18692" max="16383" man="1"/>
    <brk id="18743" max="16383" man="1"/>
    <brk id="18794" max="16383" man="1"/>
    <brk id="18845" max="16383" man="1"/>
    <brk id="18896" max="16383" man="1"/>
    <brk id="18947" max="16383" man="1"/>
    <brk id="18998" max="16383" man="1"/>
    <brk id="19049" max="16383" man="1"/>
    <brk id="19100" max="16383" man="1"/>
    <brk id="19151" max="16383" man="1"/>
    <brk id="19202" max="16383" man="1"/>
    <brk id="19253" max="16383" man="1"/>
    <brk id="19304" max="16383" man="1"/>
    <brk id="19355" max="16383" man="1"/>
    <brk id="19406" max="16383" man="1"/>
    <brk id="19457" max="16383" man="1"/>
    <brk id="19508" max="16383" man="1"/>
    <brk id="19559" max="16383" man="1"/>
    <brk id="19610" max="16383" man="1"/>
    <brk id="19661" max="16383" man="1"/>
    <brk id="19712" max="16383" man="1"/>
    <brk id="19763" max="16383" man="1"/>
    <brk id="19814" max="16383" man="1"/>
    <brk id="19865" max="16383" man="1"/>
    <brk id="19916" max="16383" man="1"/>
    <brk id="19967" max="16383" man="1"/>
    <brk id="20018" max="16383" man="1"/>
    <brk id="20069" max="16383" man="1"/>
    <brk id="20120" max="16383" man="1"/>
    <brk id="20171" max="16383" man="1"/>
    <brk id="20222" max="16383" man="1"/>
    <brk id="20273" max="16383" man="1"/>
    <brk id="20324" max="16383" man="1"/>
    <brk id="20375" max="16383" man="1"/>
    <brk id="20426" max="16383" man="1"/>
    <brk id="20477" max="16383" man="1"/>
    <brk id="20528" max="16383" man="1"/>
    <brk id="20579" max="16383" man="1"/>
    <brk id="20630" max="16383" man="1"/>
    <brk id="20681" max="16383" man="1"/>
    <brk id="20732" max="16383" man="1"/>
    <brk id="20783" max="16383" man="1"/>
    <brk id="20834" max="16383" man="1"/>
    <brk id="20885" max="16383" man="1"/>
    <brk id="20936" max="16383" man="1"/>
    <brk id="20987" max="16383" man="1"/>
    <brk id="21038" max="16383" man="1"/>
    <brk id="21089" max="16383" man="1"/>
    <brk id="21140" max="16383" man="1"/>
    <brk id="21191" max="16383" man="1"/>
    <brk id="21242" max="16383" man="1"/>
    <brk id="21293" max="16383" man="1"/>
    <brk id="21344" max="16383" man="1"/>
    <brk id="21395" max="16383" man="1"/>
    <brk id="21446" max="16383" man="1"/>
    <brk id="21497" max="16383" man="1"/>
    <brk id="21548" max="16383" man="1"/>
    <brk id="21599" max="16383" man="1"/>
    <brk id="21650" max="16383" man="1"/>
    <brk id="21701" max="16383" man="1"/>
    <brk id="21752" max="16383" man="1"/>
    <brk id="21803" max="16383" man="1"/>
    <brk id="21854" max="16383" man="1"/>
    <brk id="21905" max="16383" man="1"/>
    <brk id="21956" max="16383" man="1"/>
    <brk id="22007" max="16383" man="1"/>
    <brk id="22058" max="16383" man="1"/>
    <brk id="22109" max="16383" man="1"/>
    <brk id="22160" max="16383" man="1"/>
    <brk id="22211" max="16383" man="1"/>
    <brk id="22262" max="16383" man="1"/>
    <brk id="22313" max="16383" man="1"/>
    <brk id="22364" max="16383" man="1"/>
    <brk id="22415" max="16383" man="1"/>
    <brk id="22466" max="16383" man="1"/>
    <brk id="22517" max="16383" man="1"/>
    <brk id="22568" max="16383" man="1"/>
    <brk id="22619" max="16383" man="1"/>
    <brk id="22670" max="16383" man="1"/>
    <brk id="22721" max="16383" man="1"/>
    <brk id="22772" max="16383" man="1"/>
    <brk id="22823" max="16383" man="1"/>
    <brk id="22874" max="16383" man="1"/>
    <brk id="22925" max="16383" man="1"/>
    <brk id="22976" max="16383" man="1"/>
    <brk id="23027" max="16383" man="1"/>
    <brk id="23078" max="16383" man="1"/>
    <brk id="23129" max="16383" man="1"/>
    <brk id="23180" max="16383" man="1"/>
    <brk id="23231" max="16383" man="1"/>
    <brk id="23282" max="16383" man="1"/>
    <brk id="23333" max="16383" man="1"/>
    <brk id="23384" max="16383" man="1"/>
    <brk id="23435" max="16383" man="1"/>
    <brk id="23486" max="16383" man="1"/>
    <brk id="23537" max="16383" man="1"/>
    <brk id="23588" max="16383" man="1"/>
    <brk id="23639" max="16383" man="1"/>
    <brk id="23690" max="16383" man="1"/>
    <brk id="23741" max="16383" man="1"/>
    <brk id="23792" max="16383" man="1"/>
    <brk id="23843" max="16383" man="1"/>
    <brk id="23894" max="16383" man="1"/>
    <brk id="23945" max="16383" man="1"/>
    <brk id="23996" max="16383" man="1"/>
    <brk id="24047" max="16383" man="1"/>
    <brk id="24098" max="16383" man="1"/>
    <brk id="24149" max="16383" man="1"/>
    <brk id="24200" max="16383" man="1"/>
    <brk id="24251" max="16383" man="1"/>
    <brk id="24302" max="16383" man="1"/>
    <brk id="24353" max="16383" man="1"/>
    <brk id="24404" max="16383" man="1"/>
    <brk id="24455" max="16383" man="1"/>
    <brk id="24506" max="16383" man="1"/>
    <brk id="24557" max="16383" man="1"/>
    <brk id="24608" max="16383" man="1"/>
    <brk id="24659" max="16383" man="1"/>
    <brk id="24710" max="16383" man="1"/>
    <brk id="24761" max="16383" man="1"/>
    <brk id="24812" max="16383" man="1"/>
    <brk id="24863" max="16383" man="1"/>
    <brk id="24914" max="16383" man="1"/>
    <brk id="24965" max="16383" man="1"/>
    <brk id="25016" max="16383" man="1"/>
    <brk id="25067" max="16383" man="1"/>
    <brk id="25118" max="16383" man="1"/>
    <brk id="25169" max="16383" man="1"/>
    <brk id="25220" max="16383" man="1"/>
    <brk id="25271" max="16383" man="1"/>
    <brk id="25322" max="16383" man="1"/>
    <brk id="25373" max="16383" man="1"/>
    <brk id="25424" max="16383" man="1"/>
    <brk id="25475" max="16383" man="1"/>
    <brk id="25526" max="16383" man="1"/>
    <brk id="25577" max="16383" man="1"/>
    <brk id="25628" max="16383" man="1"/>
    <brk id="25679" max="16383" man="1"/>
    <brk id="25730" max="16383" man="1"/>
    <brk id="25781" max="16383" man="1"/>
    <brk id="25832" max="16383" man="1"/>
    <brk id="25883" max="16383" man="1"/>
    <brk id="25934" max="16383" man="1"/>
    <brk id="25985" max="16383" man="1"/>
    <brk id="26036" max="16383" man="1"/>
    <brk id="26087" max="16383" man="1"/>
    <brk id="26138" max="16383" man="1"/>
    <brk id="26189" max="16383" man="1"/>
    <brk id="26240" max="16383" man="1"/>
    <brk id="26291" max="16383" man="1"/>
    <brk id="26342" max="16383" man="1"/>
    <brk id="26393" max="16383" man="1"/>
    <brk id="26444" max="16383" man="1"/>
    <brk id="26495" max="16383" man="1"/>
    <brk id="26546" max="16383" man="1"/>
    <brk id="26597" max="16383" man="1"/>
    <brk id="26648" max="16383" man="1"/>
    <brk id="26699" max="16383" man="1"/>
    <brk id="26750" max="16383" man="1"/>
    <brk id="26801" max="16383" man="1"/>
    <brk id="26852" max="16383" man="1"/>
    <brk id="26903" max="16383" man="1"/>
    <brk id="26954" max="16383" man="1"/>
    <brk id="27005" max="16383" man="1"/>
    <brk id="27056" max="16383" man="1"/>
    <brk id="27107" max="16383" man="1"/>
    <brk id="27158" max="16383" man="1"/>
    <brk id="27209" max="16383" man="1"/>
    <brk id="27260" max="16383" man="1"/>
    <brk id="27311" max="16383" man="1"/>
    <brk id="27362" max="16383" man="1"/>
    <brk id="27413" max="16383" man="1"/>
    <brk id="27464" max="16383" man="1"/>
    <brk id="27515" max="16383" man="1"/>
    <brk id="27566" max="16383" man="1"/>
    <brk id="27617" max="16383" man="1"/>
    <brk id="27668" max="16383" man="1"/>
    <brk id="27719" max="16383" man="1"/>
    <brk id="27770" max="16383" man="1"/>
    <brk id="27821" max="16383" man="1"/>
    <brk id="27872" max="16383" man="1"/>
    <brk id="27923" max="16383" man="1"/>
    <brk id="27974" max="16383" man="1"/>
    <brk id="28025" max="16383" man="1"/>
    <brk id="28076" max="16383" man="1"/>
    <brk id="28127" max="16383" man="1"/>
    <brk id="28178" max="16383" man="1"/>
    <brk id="28229" max="16383" man="1"/>
    <brk id="28280" max="16383" man="1"/>
    <brk id="28331" max="16383" man="1"/>
    <brk id="28382" max="16383" man="1"/>
    <brk id="28433" max="16383" man="1"/>
    <brk id="28484" max="16383" man="1"/>
    <brk id="28535" max="16383" man="1"/>
    <brk id="28586" max="16383" man="1"/>
    <brk id="28637" max="16383" man="1"/>
    <brk id="28688" max="16383" man="1"/>
    <brk id="28739" max="16383" man="1"/>
    <brk id="28790" max="16383" man="1"/>
    <brk id="28841" max="16383" man="1"/>
    <brk id="28892" max="16383" man="1"/>
    <brk id="28943" max="16383" man="1"/>
    <brk id="28994" max="16383" man="1"/>
    <brk id="29045" max="16383" man="1"/>
    <brk id="29096" max="16383" man="1"/>
    <brk id="29147" max="16383" man="1"/>
    <brk id="29198" max="16383" man="1"/>
    <brk id="29249" max="16383" man="1"/>
    <brk id="29300" max="16383" man="1"/>
    <brk id="29351" max="16383" man="1"/>
    <brk id="29402" max="16383" man="1"/>
    <brk id="29453" max="16383" man="1"/>
    <brk id="29504" max="16383" man="1"/>
    <brk id="29555" max="16383" man="1"/>
    <brk id="29606" max="16383" man="1"/>
    <brk id="29657" max="16383" man="1"/>
    <brk id="29708" max="16383" man="1"/>
    <brk id="29759" max="16383" man="1"/>
    <brk id="29810" max="16383" man="1"/>
    <brk id="29861" max="16383" man="1"/>
    <brk id="29912" max="16383" man="1"/>
    <brk id="29963" max="16383" man="1"/>
    <brk id="30014" max="16383" man="1"/>
    <brk id="30065" max="16383" man="1"/>
    <brk id="30116" max="16383" man="1"/>
    <brk id="30167" max="16383" man="1"/>
    <brk id="30218" max="16383" man="1"/>
    <brk id="30269" max="16383" man="1"/>
    <brk id="30320" max="16383" man="1"/>
    <brk id="30371" max="16383" man="1"/>
    <brk id="30422" max="16383" man="1"/>
    <brk id="30473" max="16383" man="1"/>
    <brk id="30524" max="16383" man="1"/>
    <brk id="30575" max="16383" man="1"/>
    <brk id="30626" max="16383" man="1"/>
    <brk id="30677" max="16383" man="1"/>
    <brk id="30728" max="16383" man="1"/>
    <brk id="30779" max="16383" man="1"/>
    <brk id="30830" max="16383" man="1"/>
    <brk id="30881" max="16383" man="1"/>
    <brk id="30932" max="16383" man="1"/>
    <brk id="30983" max="16383" man="1"/>
    <brk id="31034" max="16383" man="1"/>
    <brk id="31085" max="16383" man="1"/>
    <brk id="31136" max="16383" man="1"/>
    <brk id="31187" max="16383" man="1"/>
    <brk id="31238" max="16383" man="1"/>
    <brk id="31289" max="16383" man="1"/>
    <brk id="31340" max="16383" man="1"/>
    <brk id="31391" max="16383" man="1"/>
    <brk id="31442" max="16383" man="1"/>
    <brk id="31493" max="16383" man="1"/>
    <brk id="31544" max="16383" man="1"/>
    <brk id="31595" max="16383" man="1"/>
    <brk id="31646" max="16383" man="1"/>
    <brk id="31697" max="16383" man="1"/>
    <brk id="31748" max="16383" man="1"/>
    <brk id="31799" max="16383" man="1"/>
    <brk id="31850" max="16383" man="1"/>
    <brk id="31901" max="16383" man="1"/>
    <brk id="31952" max="16383" man="1"/>
    <brk id="32003" max="16383" man="1"/>
    <brk id="32054" max="16383" man="1"/>
    <brk id="32105" max="16383" man="1"/>
    <brk id="32156" max="16383" man="1"/>
    <brk id="32207" max="16383" man="1"/>
    <brk id="32258" max="16383" man="1"/>
    <brk id="32309" max="16383" man="1"/>
    <brk id="32360" max="16383" man="1"/>
    <brk id="32411" max="16383" man="1"/>
    <brk id="32462" max="16383" man="1"/>
    <brk id="32513" max="16383" man="1"/>
    <brk id="32564" max="16383" man="1"/>
    <brk id="32615" max="16383" man="1"/>
    <brk id="32666" max="16383" man="1"/>
    <brk id="32717" max="16383" man="1"/>
    <brk id="32768" max="16383" man="1"/>
    <brk id="32819" max="16383" man="1"/>
    <brk id="32870" max="16383" man="1"/>
    <brk id="32921" max="16383" man="1"/>
    <brk id="32972" max="16383" man="1"/>
    <brk id="33023" max="16383" man="1"/>
    <brk id="33074" max="16383" man="1"/>
    <brk id="33125" max="16383" man="1"/>
    <brk id="33176" max="16383" man="1"/>
    <brk id="33227" max="16383" man="1"/>
    <brk id="33278" max="16383" man="1"/>
    <brk id="33329" max="16383" man="1"/>
    <brk id="33380" max="16383" man="1"/>
    <brk id="33431" max="16383" man="1"/>
    <brk id="33482" max="16383" man="1"/>
    <brk id="33533" max="16383" man="1"/>
    <brk id="33584" max="16383" man="1"/>
    <brk id="33635" max="16383" man="1"/>
    <brk id="33686" max="16383" man="1"/>
    <brk id="33737" max="16383" man="1"/>
    <brk id="33788" max="16383" man="1"/>
    <brk id="33839" max="16383" man="1"/>
    <brk id="33890" max="16383" man="1"/>
    <brk id="33941" max="16383" man="1"/>
    <brk id="33992" max="16383" man="1"/>
    <brk id="34043" max="16383" man="1"/>
    <brk id="34094" max="16383" man="1"/>
    <brk id="34145" max="16383" man="1"/>
    <brk id="34196" max="16383" man="1"/>
    <brk id="34247" max="16383" man="1"/>
    <brk id="34298" max="16383" man="1"/>
    <brk id="34349" max="16383" man="1"/>
    <brk id="34400" max="16383" man="1"/>
    <brk id="34451" max="16383" man="1"/>
    <brk id="34502" max="16383" man="1"/>
    <brk id="34553" max="16383" man="1"/>
    <brk id="34604" max="16383" man="1"/>
    <brk id="34655" max="16383" man="1"/>
    <brk id="34706" max="16383" man="1"/>
    <brk id="34757" max="16383" man="1"/>
    <brk id="34808" max="16383" man="1"/>
    <brk id="34859" max="16383" man="1"/>
    <brk id="34910" max="16383" man="1"/>
    <brk id="34961" max="16383" man="1"/>
    <brk id="35012" max="16383" man="1"/>
    <brk id="35063" max="16383" man="1"/>
    <brk id="35114" max="16383" man="1"/>
    <brk id="35165" max="16383" man="1"/>
    <brk id="35216" max="16383" man="1"/>
    <brk id="35267" max="16383" man="1"/>
    <brk id="35318" max="16383" man="1"/>
    <brk id="35369" max="16383" man="1"/>
    <brk id="35420" max="16383" man="1"/>
    <brk id="35471" max="16383" man="1"/>
    <brk id="35522" max="16383" man="1"/>
    <brk id="35573" max="16383" man="1"/>
    <brk id="35624" max="16383" man="1"/>
    <brk id="35675" max="16383" man="1"/>
    <brk id="35726" max="16383" man="1"/>
    <brk id="35777" max="16383" man="1"/>
    <brk id="35828" max="16383" man="1"/>
    <brk id="35879" max="16383" man="1"/>
    <brk id="35930" max="16383" man="1"/>
    <brk id="35981" max="16383" man="1"/>
    <brk id="36032" max="16383" man="1"/>
    <brk id="36083" max="16383" man="1"/>
    <brk id="36134" max="16383" man="1"/>
    <brk id="36185" max="16383" man="1"/>
    <brk id="36236" max="16383" man="1"/>
    <brk id="36287" max="16383" man="1"/>
    <brk id="36338" max="16383" man="1"/>
    <brk id="36389" max="16383" man="1"/>
    <brk id="36440" max="16383" man="1"/>
    <brk id="36491" max="16383" man="1"/>
    <brk id="36542" max="16383" man="1"/>
    <brk id="36593" max="16383" man="1"/>
    <brk id="36644" max="16383" man="1"/>
    <brk id="36695" max="16383" man="1"/>
    <brk id="36746" max="16383" man="1"/>
    <brk id="36797" max="16383" man="1"/>
    <brk id="36848" max="16383" man="1"/>
    <brk id="36899" max="16383" man="1"/>
    <brk id="36950" max="16383" man="1"/>
    <brk id="37001" max="16383" man="1"/>
    <brk id="37052" max="16383" man="1"/>
    <brk id="37103" max="16383" man="1"/>
    <brk id="37154" max="16383" man="1"/>
    <brk id="37205" max="16383" man="1"/>
    <brk id="37256" max="16383" man="1"/>
    <brk id="37307" max="16383" man="1"/>
    <brk id="37358" max="16383" man="1"/>
    <brk id="37409" max="16383" man="1"/>
    <brk id="37460" max="16383" man="1"/>
    <brk id="37511" max="16383" man="1"/>
    <brk id="37562" max="16383" man="1"/>
    <brk id="37613" max="16383" man="1"/>
    <brk id="37664" max="16383" man="1"/>
    <brk id="37715" max="16383" man="1"/>
    <brk id="37766" max="16383" man="1"/>
    <brk id="37817" max="16383" man="1"/>
    <brk id="37868" max="16383" man="1"/>
    <brk id="37919" max="16383" man="1"/>
    <brk id="37970" max="16383" man="1"/>
    <brk id="38021" max="16383" man="1"/>
    <brk id="38072" max="16383" man="1"/>
    <brk id="38123" max="16383" man="1"/>
    <brk id="38174" max="16383" man="1"/>
    <brk id="38225" max="16383" man="1"/>
    <brk id="38276" max="16383" man="1"/>
    <brk id="38327" max="16383" man="1"/>
    <brk id="38378" max="16383" man="1"/>
    <brk id="38429" max="16383" man="1"/>
    <brk id="38480" max="16383" man="1"/>
    <brk id="38531" max="16383" man="1"/>
    <brk id="38582" max="16383" man="1"/>
    <brk id="38633" max="16383" man="1"/>
    <brk id="38684" max="16383" man="1"/>
    <brk id="38735" max="16383" man="1"/>
    <brk id="38786" max="16383" man="1"/>
    <brk id="38837" max="16383" man="1"/>
    <brk id="38888" max="16383" man="1"/>
    <brk id="38939" max="16383" man="1"/>
    <brk id="38990" max="16383" man="1"/>
    <brk id="39041" max="16383" man="1"/>
    <brk id="39092" max="16383" man="1"/>
    <brk id="39143" max="16383" man="1"/>
    <brk id="39194" max="16383" man="1"/>
    <brk id="39245" max="16383" man="1"/>
    <brk id="39296" max="16383" man="1"/>
    <brk id="39347" max="16383" man="1"/>
    <brk id="39398" max="16383" man="1"/>
    <brk id="39449" max="16383" man="1"/>
    <brk id="39500" max="16383" man="1"/>
    <brk id="39551" max="16383" man="1"/>
    <brk id="39602" max="16383" man="1"/>
    <brk id="39653" max="16383" man="1"/>
    <brk id="39704" max="16383" man="1"/>
    <brk id="39755" max="16383" man="1"/>
    <brk id="39806" max="16383" man="1"/>
    <brk id="39857" max="16383" man="1"/>
    <brk id="39908" max="16383" man="1"/>
    <brk id="39959" max="16383" man="1"/>
    <brk id="40010" max="16383" man="1"/>
    <brk id="40061" max="16383" man="1"/>
    <brk id="40112" max="16383" man="1"/>
    <brk id="40163" max="16383" man="1"/>
    <brk id="40214" max="16383" man="1"/>
    <brk id="40265" max="16383" man="1"/>
    <brk id="40316" max="16383" man="1"/>
    <brk id="40367" max="16383" man="1"/>
    <brk id="40418" max="16383" man="1"/>
    <brk id="40469" max="16383" man="1"/>
    <brk id="40520" max="16383" man="1"/>
    <brk id="40571" max="16383" man="1"/>
    <brk id="40622" max="16383" man="1"/>
    <brk id="40673" max="16383" man="1"/>
    <brk id="40724" max="16383" man="1"/>
    <brk id="40775" max="16383" man="1"/>
    <brk id="40826" max="16383" man="1"/>
    <brk id="40877" max="16383" man="1"/>
    <brk id="40928" max="16383" man="1"/>
    <brk id="40979" max="16383" man="1"/>
    <brk id="41030" max="16383" man="1"/>
    <brk id="41081" max="16383" man="1"/>
    <brk id="41132" max="16383" man="1"/>
    <brk id="41183" max="16383" man="1"/>
    <brk id="41234" max="16383" man="1"/>
    <brk id="41285" max="16383" man="1"/>
    <brk id="41336" max="16383" man="1"/>
    <brk id="41387" max="16383" man="1"/>
    <brk id="41438" max="16383" man="1"/>
    <brk id="41489" max="16383" man="1"/>
    <brk id="41540" max="16383" man="1"/>
    <brk id="41591" max="16383" man="1"/>
    <brk id="41642" max="16383" man="1"/>
    <brk id="41693" max="16383" man="1"/>
    <brk id="41744" max="16383" man="1"/>
    <brk id="41795" max="16383" man="1"/>
    <brk id="41846" max="16383" man="1"/>
    <brk id="41897" max="16383" man="1"/>
    <brk id="41948" max="16383" man="1"/>
    <brk id="41999" max="16383" man="1"/>
    <brk id="42050" max="16383" man="1"/>
    <brk id="42101" max="16383" man="1"/>
    <brk id="42152" max="16383" man="1"/>
    <brk id="42203" max="16383" man="1"/>
    <brk id="42254" max="16383" man="1"/>
    <brk id="42305" max="16383" man="1"/>
    <brk id="42356" max="16383" man="1"/>
    <brk id="42407" max="16383" man="1"/>
    <brk id="42458" max="16383" man="1"/>
    <brk id="42509" max="16383" man="1"/>
    <brk id="42560" max="16383" man="1"/>
    <brk id="42611" max="16383" man="1"/>
    <brk id="42662" max="16383" man="1"/>
    <brk id="42713" max="16383" man="1"/>
    <brk id="42764" max="16383" man="1"/>
    <brk id="42815" max="16383" man="1"/>
    <brk id="42866" max="16383" man="1"/>
    <brk id="42917" max="16383" man="1"/>
    <brk id="42968" max="16383" man="1"/>
    <brk id="43019" max="16383" man="1"/>
    <brk id="43070" max="16383" man="1"/>
    <brk id="43121" max="16383" man="1"/>
    <brk id="43172" max="16383" man="1"/>
    <brk id="43223" max="16383" man="1"/>
    <brk id="43274" max="16383" man="1"/>
    <brk id="43325" max="16383" man="1"/>
    <brk id="43376" max="16383" man="1"/>
    <brk id="43427" max="16383" man="1"/>
    <brk id="43478" max="16383" man="1"/>
    <brk id="43529" max="16383" man="1"/>
    <brk id="43580" max="16383" man="1"/>
    <brk id="43631" max="16383" man="1"/>
    <brk id="43682" max="16383" man="1"/>
    <brk id="43733" max="16383" man="1"/>
    <brk id="43784" max="16383" man="1"/>
    <brk id="43835" max="16383" man="1"/>
    <brk id="43886" max="16383" man="1"/>
    <brk id="43937" max="16383" man="1"/>
    <brk id="43988" max="16383" man="1"/>
    <brk id="44039" max="16383" man="1"/>
    <brk id="44090" max="16383" man="1"/>
    <brk id="44141" max="16383" man="1"/>
    <brk id="44192" max="16383" man="1"/>
    <brk id="44243" max="16383" man="1"/>
    <brk id="44294" max="16383" man="1"/>
    <brk id="44345" max="16383" man="1"/>
    <brk id="44396" max="16383" man="1"/>
    <brk id="44447" max="16383" man="1"/>
    <brk id="44498" max="16383" man="1"/>
    <brk id="44549" max="16383" man="1"/>
    <brk id="44600" max="16383" man="1"/>
    <brk id="44651" max="16383" man="1"/>
    <brk id="44702" max="16383" man="1"/>
    <brk id="44753" max="16383" man="1"/>
    <brk id="44804" max="16383" man="1"/>
    <brk id="44855" max="16383" man="1"/>
    <brk id="44906" max="16383" man="1"/>
    <brk id="44957" max="16383" man="1"/>
    <brk id="45008" max="16383" man="1"/>
    <brk id="45059" max="16383" man="1"/>
    <brk id="45110" max="16383" man="1"/>
    <brk id="45161" max="16383" man="1"/>
    <brk id="45212" max="16383" man="1"/>
    <brk id="45263" max="16383" man="1"/>
    <brk id="45314" max="16383" man="1"/>
    <brk id="45365" max="16383" man="1"/>
    <brk id="45416" max="16383" man="1"/>
    <brk id="45467" max="16383" man="1"/>
    <brk id="45518" max="16383" man="1"/>
    <brk id="45569" max="16383" man="1"/>
    <brk id="45620" max="16383" man="1"/>
    <brk id="45671" max="16383" man="1"/>
    <brk id="45722" max="16383" man="1"/>
    <brk id="45773" max="16383" man="1"/>
    <brk id="45824" max="16383" man="1"/>
    <brk id="45875" max="16383" man="1"/>
    <brk id="45926" max="16383" man="1"/>
    <brk id="45977" max="16383" man="1"/>
    <brk id="46028" max="16383" man="1"/>
    <brk id="46079" max="16383" man="1"/>
    <brk id="46130" max="16383" man="1"/>
    <brk id="46181" max="16383" man="1"/>
    <brk id="46232" max="16383" man="1"/>
    <brk id="46283" max="16383" man="1"/>
    <brk id="46334" max="16383" man="1"/>
    <brk id="46385" max="16383" man="1"/>
    <brk id="46436" max="16383" man="1"/>
    <brk id="46487" max="16383" man="1"/>
    <brk id="46538" max="16383" man="1"/>
    <brk id="46589" max="16383" man="1"/>
    <brk id="46640" max="16383" man="1"/>
    <brk id="46691" max="16383" man="1"/>
    <brk id="46742" max="16383" man="1"/>
    <brk id="46793" max="16383" man="1"/>
    <brk id="46844" max="16383" man="1"/>
    <brk id="46895" max="16383" man="1"/>
    <brk id="46946" max="16383" man="1"/>
    <brk id="46997" max="16383" man="1"/>
    <brk id="47048" max="16383" man="1"/>
    <brk id="47099" max="16383" man="1"/>
    <brk id="47150" max="16383" man="1"/>
    <brk id="47201" max="16383" man="1"/>
    <brk id="47252" max="16383" man="1"/>
    <brk id="47303" max="16383" man="1"/>
    <brk id="47354" max="16383" man="1"/>
    <brk id="47405" max="16383" man="1"/>
    <brk id="47456" max="16383" man="1"/>
    <brk id="47507" max="16383" man="1"/>
    <brk id="47558" max="16383" man="1"/>
    <brk id="47609" max="16383" man="1"/>
    <brk id="47660" max="16383" man="1"/>
    <brk id="47711" max="16383" man="1"/>
    <brk id="47762" max="16383" man="1"/>
    <brk id="47813" max="16383" man="1"/>
    <brk id="47864" max="16383" man="1"/>
    <brk id="47915" max="16383" man="1"/>
    <brk id="47966" max="16383" man="1"/>
    <brk id="48017" max="16383" man="1"/>
    <brk id="48068" max="16383" man="1"/>
    <brk id="48119" max="16383" man="1"/>
    <brk id="48170" max="16383" man="1"/>
    <brk id="48221" max="16383" man="1"/>
    <brk id="48272" max="16383" man="1"/>
    <brk id="48323" max="16383" man="1"/>
    <brk id="48374" max="16383" man="1"/>
    <brk id="48425" max="16383" man="1"/>
    <brk id="48476" max="16383" man="1"/>
    <brk id="48527" max="16383" man="1"/>
    <brk id="48578" max="16383" man="1"/>
    <brk id="48629" max="16383" man="1"/>
    <brk id="48680" max="16383" man="1"/>
    <brk id="48731" max="16383" man="1"/>
    <brk id="48782" max="16383" man="1"/>
    <brk id="48833" max="16383" man="1"/>
    <brk id="48884" max="16383" man="1"/>
    <brk id="48935" max="16383" man="1"/>
    <brk id="48986" max="16383" man="1"/>
    <brk id="49037" max="16383" man="1"/>
    <brk id="49088" max="16383" man="1"/>
    <brk id="49139" max="16383" man="1"/>
    <brk id="49190" max="16383" man="1"/>
    <brk id="49241" max="16383" man="1"/>
    <brk id="49292" max="16383" man="1"/>
    <brk id="49343" max="16383" man="1"/>
    <brk id="49394" max="16383" man="1"/>
    <brk id="49445" max="16383" man="1"/>
    <brk id="49496" max="16383" man="1"/>
    <brk id="49547" max="16383" man="1"/>
    <brk id="49598" max="16383" man="1"/>
    <brk id="49649" max="16383" man="1"/>
    <brk id="49700" max="16383" man="1"/>
    <brk id="49751" max="16383" man="1"/>
    <brk id="49802" max="16383" man="1"/>
    <brk id="49853" max="16383" man="1"/>
    <brk id="49904" max="16383" man="1"/>
    <brk id="49955" max="16383" man="1"/>
    <brk id="50006" max="16383" man="1"/>
    <brk id="50057" max="16383" man="1"/>
    <brk id="50108" max="16383" man="1"/>
    <brk id="50159" max="16383" man="1"/>
    <brk id="50210" max="16383" man="1"/>
    <brk id="50261" max="16383" man="1"/>
    <brk id="50312" max="16383" man="1"/>
    <brk id="50363" max="16383" man="1"/>
    <brk id="50414" max="16383" man="1"/>
    <brk id="50465" max="16383" man="1"/>
    <brk id="50516" max="16383" man="1"/>
    <brk id="50567" max="16383" man="1"/>
    <brk id="50618" max="16383" man="1"/>
    <brk id="50669" max="16383" man="1"/>
    <brk id="50720" max="16383" man="1"/>
    <brk id="50771" max="16383" man="1"/>
    <brk id="50822" max="16383" man="1"/>
    <brk id="50873" max="16383" man="1"/>
    <brk id="50924" max="16383" man="1"/>
    <brk id="50975" max="16383" man="1"/>
    <brk id="51026" max="16383" man="1"/>
    <brk id="51077" max="16383" man="1"/>
    <brk id="51128" max="16383" man="1"/>
    <brk id="51179" max="16383" man="1"/>
    <brk id="51230" max="16383" man="1"/>
    <brk id="51281" max="16383" man="1"/>
    <brk id="51332" max="16383" man="1"/>
    <brk id="51383" max="16383" man="1"/>
    <brk id="51434" max="16383" man="1"/>
    <brk id="51485" max="16383" man="1"/>
    <brk id="51536" max="16383" man="1"/>
    <brk id="51587" max="16383" man="1"/>
    <brk id="51638" max="16383" man="1"/>
    <brk id="51689" max="16383" man="1"/>
    <brk id="51740" max="16383" man="1"/>
    <brk id="51791" max="16383" man="1"/>
    <brk id="51842" max="16383" man="1"/>
    <brk id="51893" max="16383" man="1"/>
    <brk id="51944" max="16383" man="1"/>
    <brk id="51995" max="16383" man="1"/>
    <brk id="52046" max="16383" man="1"/>
    <brk id="52097" max="16383" man="1"/>
    <brk id="52148" max="16383" man="1"/>
    <brk id="52199" max="16383" man="1"/>
    <brk id="52250" max="16383" man="1"/>
    <brk id="52301" max="16383" man="1"/>
    <brk id="52352" max="16383" man="1"/>
    <brk id="52403" max="16383" man="1"/>
    <brk id="52454" max="16383" man="1"/>
    <brk id="52505" max="16383" man="1"/>
    <brk id="52556" max="16383" man="1"/>
    <brk id="52607" max="16383" man="1"/>
    <brk id="52658" max="16383" man="1"/>
    <brk id="52709" max="16383" man="1"/>
    <brk id="52760" max="16383" man="1"/>
    <brk id="52811" max="16383" man="1"/>
    <brk id="52862" max="16383" man="1"/>
    <brk id="52913" max="16383" man="1"/>
    <brk id="52964" max="16383" man="1"/>
    <brk id="53015" max="16383" man="1"/>
    <brk id="53066" max="16383" man="1"/>
    <brk id="53117" max="16383" man="1"/>
    <brk id="53168" max="16383" man="1"/>
    <brk id="53219" max="16383" man="1"/>
    <brk id="53270" max="16383" man="1"/>
    <brk id="53321" max="16383" man="1"/>
    <brk id="53372" max="16383" man="1"/>
    <brk id="53423" max="16383" man="1"/>
    <brk id="53474" max="16383" man="1"/>
    <brk id="53525" max="16383" man="1"/>
    <brk id="53576" max="16383" man="1"/>
    <brk id="53627" max="16383" man="1"/>
    <brk id="53678" max="16383" man="1"/>
    <brk id="53729" max="16383" man="1"/>
    <brk id="53780" max="16383" man="1"/>
    <brk id="53831" max="16383" man="1"/>
    <brk id="53882" max="16383" man="1"/>
    <brk id="53933" max="16383" man="1"/>
    <brk id="53984" max="16383" man="1"/>
    <brk id="54035" max="16383" man="1"/>
    <brk id="54086" max="16383" man="1"/>
    <brk id="54137" max="16383" man="1"/>
    <brk id="54188" max="16383" man="1"/>
    <brk id="54239" max="16383" man="1"/>
    <brk id="54290" max="16383" man="1"/>
    <brk id="54341" max="16383" man="1"/>
    <brk id="54392" max="16383" man="1"/>
    <brk id="54443" max="16383" man="1"/>
    <brk id="54494" max="16383" man="1"/>
    <brk id="54545" max="16383" man="1"/>
    <brk id="54596" max="16383" man="1"/>
    <brk id="54647" max="16383" man="1"/>
    <brk id="54698" max="16383" man="1"/>
    <brk id="54749" max="16383" man="1"/>
    <brk id="54800" max="16383" man="1"/>
    <brk id="54851" max="16383" man="1"/>
    <brk id="54902" max="16383" man="1"/>
    <brk id="54953" max="16383" man="1"/>
    <brk id="55004" max="16383" man="1"/>
    <brk id="55055" max="16383" man="1"/>
    <brk id="55106" max="16383" man="1"/>
    <brk id="55157" max="16383" man="1"/>
    <brk id="55208" max="16383" man="1"/>
    <brk id="55259" max="16383" man="1"/>
    <brk id="55310" max="16383" man="1"/>
    <brk id="55361" max="16383" man="1"/>
    <brk id="55412" max="16383" man="1"/>
    <brk id="55463" max="16383" man="1"/>
    <brk id="55514" max="16383" man="1"/>
    <brk id="55565" max="16383" man="1"/>
    <brk id="55616" max="16383" man="1"/>
    <brk id="55667" max="16383" man="1"/>
    <brk id="55718" max="16383" man="1"/>
    <brk id="55769" max="16383" man="1"/>
    <brk id="55820" max="16383" man="1"/>
    <brk id="55871" max="16383" man="1"/>
    <brk id="55922" max="16383" man="1"/>
    <brk id="55973" max="16383" man="1"/>
    <brk id="56024" max="16383" man="1"/>
    <brk id="56075" max="16383" man="1"/>
    <brk id="56126" max="16383" man="1"/>
    <brk id="56177" max="16383" man="1"/>
    <brk id="56228" max="16383" man="1"/>
    <brk id="56279" max="16383" man="1"/>
    <brk id="56330" max="16383" man="1"/>
    <brk id="56381" max="16383" man="1"/>
    <brk id="56432" max="16383" man="1"/>
    <brk id="56483" max="16383" man="1"/>
    <brk id="56534" max="16383" man="1"/>
    <brk id="56585" max="16383" man="1"/>
    <brk id="56636" max="16383" man="1"/>
    <brk id="56687" max="16383" man="1"/>
    <brk id="56738" max="16383" man="1"/>
    <brk id="56789" max="16383" man="1"/>
    <brk id="56840" max="16383" man="1"/>
    <brk id="56891" max="16383" man="1"/>
    <brk id="56942" max="16383" man="1"/>
    <brk id="56993" max="16383" man="1"/>
    <brk id="57044" max="16383" man="1"/>
    <brk id="57095" max="16383" man="1"/>
    <brk id="57146" max="16383" man="1"/>
    <brk id="57197" max="16383" man="1"/>
    <brk id="57248" max="16383" man="1"/>
    <brk id="57299" max="16383" man="1"/>
    <brk id="57350" max="16383" man="1"/>
    <brk id="57401" max="16383" man="1"/>
    <brk id="57452" max="16383" man="1"/>
    <brk id="57503" max="16383" man="1"/>
    <brk id="57554" max="16383" man="1"/>
    <brk id="57605" max="16383" man="1"/>
    <brk id="57656" max="16383" man="1"/>
    <brk id="57707" max="16383" man="1"/>
    <brk id="57758" max="16383" man="1"/>
    <brk id="57809" max="16383" man="1"/>
    <brk id="57860" max="16383" man="1"/>
    <brk id="57911" max="16383" man="1"/>
    <brk id="57962" max="16383" man="1"/>
    <brk id="58013" max="16383" man="1"/>
    <brk id="58064" max="16383" man="1"/>
    <brk id="58115" max="16383" man="1"/>
    <brk id="58166" max="16383" man="1"/>
    <brk id="58217" max="16383" man="1"/>
    <brk id="58268" max="16383" man="1"/>
    <brk id="58319" max="16383" man="1"/>
    <brk id="58370" max="16383" man="1"/>
    <brk id="58421" max="16383" man="1"/>
    <brk id="58472" max="16383" man="1"/>
    <brk id="58523" max="16383" man="1"/>
    <brk id="58574" max="16383" man="1"/>
    <brk id="58625" max="16383" man="1"/>
    <brk id="58676" max="16383" man="1"/>
    <brk id="58727" max="16383" man="1"/>
    <brk id="58778" max="16383" man="1"/>
    <brk id="58829" max="16383" man="1"/>
    <brk id="58880" max="16383" man="1"/>
    <brk id="58931" max="16383" man="1"/>
    <brk id="58982" max="16383" man="1"/>
    <brk id="59033" max="16383" man="1"/>
    <brk id="59084" max="16383" man="1"/>
    <brk id="59135" max="16383" man="1"/>
    <brk id="59186" max="16383" man="1"/>
    <brk id="59237" max="16383" man="1"/>
    <brk id="59288" max="16383" man="1"/>
    <brk id="59339" max="16383" man="1"/>
    <brk id="59390" max="16383" man="1"/>
    <brk id="59441" max="16383" man="1"/>
    <brk id="59492" max="16383" man="1"/>
    <brk id="59543" max="16383" man="1"/>
    <brk id="59594" max="16383" man="1"/>
    <brk id="59645" max="16383" man="1"/>
    <brk id="59696" max="16383" man="1"/>
    <brk id="59747" max="16383" man="1"/>
    <brk id="59798" max="16383" man="1"/>
    <brk id="59849" max="16383" man="1"/>
    <brk id="59900" max="16383" man="1"/>
    <brk id="59951" max="16383" man="1"/>
    <brk id="60002" max="16383" man="1"/>
    <brk id="60053" max="16383" man="1"/>
    <brk id="60104" max="16383" man="1"/>
    <brk id="60155" max="16383" man="1"/>
    <brk id="60206" max="16383" man="1"/>
    <brk id="60257" max="16383" man="1"/>
    <brk id="60308" max="16383" man="1"/>
    <brk id="60359" max="16383" man="1"/>
    <brk id="60410" max="16383" man="1"/>
    <brk id="60461" max="16383" man="1"/>
    <brk id="60512" max="16383" man="1"/>
    <brk id="60563" max="16383" man="1"/>
    <brk id="60614" max="16383" man="1"/>
    <brk id="60665" max="16383" man="1"/>
    <brk id="60716" max="16383" man="1"/>
    <brk id="60767" max="16383" man="1"/>
    <brk id="60818" max="16383" man="1"/>
    <brk id="60869" max="16383" man="1"/>
    <brk id="60920" max="16383" man="1"/>
    <brk id="60971" max="16383" man="1"/>
    <brk id="61022" max="16383" man="1"/>
    <brk id="61073" max="16383" man="1"/>
    <brk id="61124" max="16383" man="1"/>
    <brk id="61175" max="16383" man="1"/>
    <brk id="61226" max="16383" man="1"/>
    <brk id="61277" max="16383" man="1"/>
    <brk id="61328" max="16383" man="1"/>
    <brk id="61379" max="16383" man="1"/>
    <brk id="61430" max="16383" man="1"/>
    <brk id="61481" max="16383" man="1"/>
    <brk id="61532" max="16383" man="1"/>
    <brk id="61583" max="16383" man="1"/>
    <brk id="61634" max="16383" man="1"/>
    <brk id="61685" max="16383" man="1"/>
    <brk id="61736" max="16383" man="1"/>
    <brk id="61787" max="16383" man="1"/>
    <brk id="61838" max="16383" man="1"/>
    <brk id="61889" max="16383" man="1"/>
    <brk id="61940" max="16383" man="1"/>
    <brk id="61991" max="16383" man="1"/>
    <brk id="62042" max="16383" man="1"/>
    <brk id="62093" max="16383" man="1"/>
    <brk id="62144" max="16383" man="1"/>
    <brk id="62195" max="16383" man="1"/>
    <brk id="62246" max="16383" man="1"/>
    <brk id="62297" max="16383" man="1"/>
    <brk id="62348" max="16383" man="1"/>
    <brk id="62399" max="16383" man="1"/>
    <brk id="62450" max="16383" man="1"/>
    <brk id="62501" max="16383" man="1"/>
    <brk id="62552" max="16383" man="1"/>
    <brk id="62603" max="16383" man="1"/>
    <brk id="62654" max="16383" man="1"/>
    <brk id="62705" max="16383" man="1"/>
    <brk id="62756" max="16383" man="1"/>
    <brk id="62807" max="16383" man="1"/>
    <brk id="62858" max="16383" man="1"/>
    <brk id="62909" max="16383" man="1"/>
    <brk id="62960" max="16383" man="1"/>
    <brk id="63011" max="16383" man="1"/>
    <brk id="63062" max="16383" man="1"/>
    <brk id="63113" max="16383" man="1"/>
    <brk id="63164" max="16383" man="1"/>
    <brk id="63215" max="16383" man="1"/>
    <brk id="63266" max="16383" man="1"/>
    <brk id="63317" max="16383" man="1"/>
    <brk id="63368" max="16383" man="1"/>
    <brk id="63419" max="16383" man="1"/>
    <brk id="63470" max="16383" man="1"/>
    <brk id="63521" max="16383" man="1"/>
    <brk id="63572" max="16383" man="1"/>
    <brk id="63623" max="16383" man="1"/>
    <brk id="63674" max="16383" man="1"/>
    <brk id="63725" max="16383" man="1"/>
    <brk id="63776" max="16383" man="1"/>
    <brk id="63827" max="16383" man="1"/>
    <brk id="63878" max="16383" man="1"/>
    <brk id="63929" max="16383" man="1"/>
    <brk id="63980" max="16383" man="1"/>
    <brk id="64031" max="16383" man="1"/>
    <brk id="64082" max="16383" man="1"/>
    <brk id="64133" max="16383" man="1"/>
    <brk id="64184" max="16383" man="1"/>
    <brk id="64235" max="16383" man="1"/>
    <brk id="64286" max="16383" man="1"/>
    <brk id="64337" max="16383" man="1"/>
    <brk id="64388" max="16383" man="1"/>
    <brk id="64439" max="16383" man="1"/>
    <brk id="64490" max="16383" man="1"/>
    <brk id="64541" max="16383" man="1"/>
    <brk id="64592" max="16383" man="1"/>
    <brk id="64643" max="16383" man="1"/>
    <brk id="64694" max="16383" man="1"/>
    <brk id="64745" max="16383" man="1"/>
    <brk id="64796" max="16383" man="1"/>
    <brk id="64847" max="16383" man="1"/>
    <brk id="64898" max="16383" man="1"/>
    <brk id="64949" max="16383" man="1"/>
    <brk id="65000" max="16383" man="1"/>
    <brk id="65051" max="16383" man="1"/>
    <brk id="65102" max="16383" man="1"/>
    <brk id="65153" max="16383" man="1"/>
    <brk id="65204" max="16383" man="1"/>
    <brk id="65255" max="16383" man="1"/>
    <brk id="65306" max="16383" man="1"/>
    <brk id="65357" max="16383" man="1"/>
    <brk id="65408" max="16383" man="1"/>
    <brk id="65459" max="16383" man="1"/>
    <brk id="655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CKZIU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Gawrońska</dc:creator>
  <cp:lastModifiedBy>Natalia Gawrońska</cp:lastModifiedBy>
  <dcterms:created xsi:type="dcterms:W3CDTF">2020-06-02T07:54:41Z</dcterms:created>
  <dcterms:modified xsi:type="dcterms:W3CDTF">2020-06-02T07:55:13Z</dcterms:modified>
</cp:coreProperties>
</file>