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<sst xmlns="http://schemas.openxmlformats.org/spreadsheetml/2006/main" count="107" uniqueCount="88">
  <si>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</si>
  <si>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</si>
  <si>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</si>
  <si>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</si>
  <si>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</si>
  <si>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</si>
  <si>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</si>
  <si>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</si>
  <si>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</si>
  <si>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</si>
  <si>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</si>
  <si>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</si>
  <si>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</si>
  <si>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</si>
  <si>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</si>
  <si>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</si>
  <si>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</si>
  <si>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</si>
  <si>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</si>
  <si>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</si>
  <si>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</si>
  <si>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</si>
  <si>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</si>
  <si>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</si>
  <si>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</si>
  <si>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</si>
  <si>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</si>
  <si>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</si>
  <si>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</si>
  <si>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</si>
  <si>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</si>
  <si>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</si>
  <si>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</si>
  <si>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</si>
  <si>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</si>
  <si>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</si>
  <si>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</si>
  <si>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</si>
  <si>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</si>
  <si>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</si>
  <si>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</si>
  <si>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</si>
  <si>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</si>
  <si>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</si>
  <si>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</si>
  <si>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</si>
  <si>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</si>
  <si>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</si>
  <si>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</si>
  <si>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</si>
  <si>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</si>
  <si>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</si>
  <si>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</si>
  <si>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</si>
  <si>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</si>
  <si>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</si>
  <si>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</si>
  <si>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</si>
  <si>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</si>
  <si>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</si>
  <si>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</si>
  <si>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</si>
  <si>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</si>
  <si>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</si>
  <si>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</si>
  <si>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</si>
  <si>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</si>
  <si>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</si>
  <si>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</si>
  <si>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</si>
  <si>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</si>
  <si>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</si>
  <si>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</si>
  <si>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</si>
  <si>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</si>
  <si>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</si>
  <si>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</si>
  <si>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</si>
  <si>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</si>
  <si>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</si>
  <si>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</si>
  <si>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</si>
  <si>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</si>
  <si>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</si>
  <si>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</si>
  <si>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</si>
  <si>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</si>
  <si>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XXIV Liceum Ogólokształcące im.Cypriana Kamila Norwida  ul.Obozowa 60  01-423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</si>
</sst>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B3" sqref="B3:L3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228585.13999999998</v>
      </c>
      <c r="F8" s="22">
        <f>F9+F10+F20+F21+F25</f>
        <v>559930.14</v>
      </c>
      <c r="H8" s="11" t="s">
        <v>0</v>
      </c>
      <c r="I8" s="12" t="s">
        <v>2</v>
      </c>
      <c r="J8" s="12">
        <v>41</v>
      </c>
      <c r="K8" s="27">
        <f>K9+K10+K13+K14</f>
        <v>-193491.06000000052</v>
      </c>
      <c r="L8" s="22">
        <f>L9+L10+L13+L14</f>
        <v>3621.390000000596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5158218.38</v>
      </c>
      <c r="L9" s="23">
        <v>6401075.4000000004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228585.13999999998</v>
      </c>
      <c r="F10" s="23">
        <f>F11+F18+F19</f>
        <v>559930.14</v>
      </c>
      <c r="H10" s="13" t="s">
        <v>6</v>
      </c>
      <c r="I10" s="14" t="s">
        <v>8</v>
      </c>
      <c r="J10" s="14">
        <v>43</v>
      </c>
      <c r="K10" s="28">
        <f>K11+K12</f>
        <v>-5351709.4400000004</v>
      </c>
      <c r="L10" s="23">
        <f>L11+L12</f>
        <v>-6397454.0099999998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219138.74</v>
      </c>
      <c r="F11" s="24">
        <f>F12+F14+F15+F16+F17</f>
        <v>559930.14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-5351709.4400000004</v>
      </c>
      <c r="L12" s="24">
        <v>-6397454.0099999998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161828.35</v>
      </c>
      <c r="F14" s="24">
        <v>513049.37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45560.39</v>
      </c>
      <c r="F15" s="24">
        <v>38130.769999999997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11750</v>
      </c>
      <c r="F17" s="24">
        <v>8750</v>
      </c>
      <c r="H17" s="17" t="s">
        <v>31</v>
      </c>
      <c r="I17" s="18" t="s">
        <v>33</v>
      </c>
      <c r="J17" s="18">
        <v>50</v>
      </c>
      <c r="K17" s="30">
        <f>K18+K19+K30+K31</f>
        <v>457028.89999999997</v>
      </c>
      <c r="L17" s="25">
        <f>L18+L19+L30+L31</f>
        <v>622148.52</v>
      </c>
    </row>
    <row r="18" spans="2:12">
      <c r="B18" s="15">
        <v>2</v>
      </c>
      <c r="C18" s="16" t="s">
        <v>34</v>
      </c>
      <c r="D18" s="16">
        <v>11</v>
      </c>
      <c r="E18" s="29">
        <v>9446.4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457028.89999999997</v>
      </c>
      <c r="L19" s="23">
        <f>L20+L21+L22+L23+L24+L25+L26+L27</f>
        <v>622148.52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30980.17</v>
      </c>
      <c r="L20" s="24">
        <v>37431.26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62664.77</v>
      </c>
      <c r="L21" s="24">
        <v>65826.13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170618.05</v>
      </c>
      <c r="L22" s="24">
        <v>252911.47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185565.21</v>
      </c>
      <c r="L23" s="24">
        <v>220056.9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213.77</v>
      </c>
      <c r="L24" s="24">
        <v>0.37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39051.96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34952.699999999997</v>
      </c>
      <c r="F26" s="25">
        <f>F27+F32+F38+F46</f>
        <v>65839.77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6986.93</v>
      </c>
      <c r="L27" s="24">
        <f>L28+L29</f>
        <v>6870.43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6986.93</v>
      </c>
      <c r="L28" s="24">
        <v>6870.43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6825</v>
      </c>
      <c r="F32" s="23">
        <f>F33+F34+F35+F36+F37</f>
        <v>5340.25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6644.8</v>
      </c>
      <c r="F33" s="24">
        <v>5248.92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180.2</v>
      </c>
      <c r="F36" s="24">
        <v>91.33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22053.7</v>
      </c>
      <c r="F38" s="23">
        <f>F39+F40+F41+F42+F43+F44+F45</f>
        <v>57182.520000000004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22053.7</v>
      </c>
      <c r="F40" s="24">
        <v>18130.560000000001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39051.96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6074</v>
      </c>
      <c r="F46" s="23">
        <v>3317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263537.83999999997</v>
      </c>
      <c r="F47" s="26">
        <f>F8+F26</f>
        <v>625769.91</v>
      </c>
      <c r="H47" s="19"/>
      <c r="I47" s="20" t="s">
        <v>78</v>
      </c>
      <c r="J47" s="20">
        <v>65</v>
      </c>
      <c r="K47" s="31">
        <f>K8+K15+K16+K17</f>
        <v>263537.83999999944</v>
      </c>
      <c r="L47" s="26">
        <f>L8+L15+L16+L17</f>
        <v>625769.91000000061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2020-05-25T13:36:44Z</dcterms:created>
  <dcterms:modified xsi:type="dcterms:W3CDTF">2020-05-25T13:38:51Z</dcterms:modified>
</cp:coreProperties>
</file>