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mmalek\Desktop\DZIŚ\"/>
    </mc:Choice>
  </mc:AlternateContent>
  <bookViews>
    <workbookView xWindow="0" yWindow="0" windowWidth="24000" windowHeight="9732" tabRatio="946" firstSheet="1" activeTab="1"/>
  </bookViews>
  <sheets>
    <sheet name="BExRepositorySheet" sheetId="1" state="veryHidden" r:id="rId1"/>
    <sheet name="P350" sheetId="27" r:id="rId2"/>
  </sheets>
  <calcPr calcId="152511"/>
  <customWorkbookViews>
    <customWorkbookView name="edabrowska - Widok osobisty" guid="{1B509288-2477-4F78-84DB-7449DE696CE3}" mergeInterval="0" personalView="1" maximized="1" xWindow="1" yWindow="1" windowWidth="1916" windowHeight="851" tabRatio="946" activeSheetId="8"/>
    <customWorkbookView name="Małgorzata Mechocka - Widok osobisty" guid="{0327F68E-FFEA-429D-90F9-1A7154C03650}" mergeInterval="0" personalView="1" maximized="1" xWindow="-8" yWindow="-8" windowWidth="1936" windowHeight="1056" tabRatio="946" activeSheetId="26"/>
    <customWorkbookView name="Renata Lasota - Widok osobisty" guid="{EF888661-5C8A-4284-ADB6-9235B415E1B6}" mergeInterval="0" personalView="1" maximized="1" xWindow="-8" yWindow="-8" windowWidth="1040" windowHeight="744" tabRatio="946" activeSheetId="11"/>
    <customWorkbookView name="Jolanta Brzozowska - Widok osobisty" guid="{CA45B99A-3F47-41BD-9010-EF347C459005}" mergeInterval="0" personalView="1" maximized="1" xWindow="1" yWindow="1" windowWidth="1424" windowHeight="558" tabRatio="946" activeSheetId="3"/>
    <customWorkbookView name="Małgorzata Fiłacińska - Widok osobisty" guid="{F7E3CE7E-3CA3-4FD3-8982-57FBFBF50D85}" mergeInterval="0" personalView="1" maximized="1" xWindow="1" yWindow="1" windowWidth="1916" windowHeight="851" tabRatio="946" activeSheetId="7"/>
    <customWorkbookView name="Bożena Bartosińska - Widok osobisty" guid="{BF96BD22-E83F-45CF-88B1-9F1248B03E38}" mergeInterval="0" personalView="1" maximized="1" xWindow="-8" yWindow="-8" windowWidth="1616" windowHeight="876" tabRatio="946" activeSheetId="14"/>
    <customWorkbookView name="Natalia Gawrońska - Widok osobisty" guid="{6FDC85B4-34C6-4188-94E2-CA4C0A76884D}" mergeInterval="0" personalView="1" maximized="1" xWindow="-8" yWindow="-8" windowWidth="1936" windowHeight="1056" tabRatio="946" activeSheetId="22"/>
    <customWorkbookView name="golszyna - Widok osobisty" guid="{AD36D648-1F71-40F1-A128-FA17E65A2839}" mergeInterval="0" personalView="1" maximized="1" xWindow="1" yWindow="1" windowWidth="1276" windowHeight="491" tabRatio="946" activeSheetId="19"/>
    <customWorkbookView name="Beata Maciejewicz - Widok osobisty" guid="{E25FC4EF-BEBF-4257-A000-297B083E76AB}" mergeInterval="0" personalView="1" maximized="1" xWindow="-8" yWindow="-8" windowWidth="1296" windowHeight="1000" tabRatio="946" activeSheetId="18"/>
    <customWorkbookView name="kkozlowska - Widok osobisty" guid="{082BF083-C47B-4D25-AFF3-D9FC9313868D}" mergeInterval="0" personalView="1" maximized="1" xWindow="1" yWindow="1" windowWidth="1916" windowHeight="851" tabRatio="946" activeSheetId="24"/>
    <customWorkbookView name="mfilacinska - Widok osobisty" guid="{7969C2DB-ABFD-415A-8BA4-18B5C0F81AFA}" mergeInterval="0" personalView="1" maximized="1" xWindow="1" yWindow="1" windowWidth="1276" windowHeight="795" tabRatio="946" activeSheetId="16"/>
    <customWorkbookView name="Użytkownik systemu Windows - Widok osobisty" guid="{B17297E6-D90E-4D0F-8AB8-CF157BB69235}" mergeInterval="0" personalView="1" maximized="1" xWindow="-8" yWindow="-8" windowWidth="1456" windowHeight="876" tabRatio="946" activeSheetId="73"/>
    <customWorkbookView name="atyrakowska - Widok osobisty" guid="{17151551-8460-47BF-8C20-7FE2DB216614}" mergeInterval="0" personalView="1" maximized="1" windowWidth="1276" windowHeight="852" tabRatio="599" activeSheetId="10"/>
    <customWorkbookView name="Buczyńska Agnieszka - Widok osobisty" guid="{DE9178B7-7BAA-4669-9575-43FAD4CFD495}" mergeInterval="0" personalView="1" maximized="1" windowWidth="1596" windowHeight="665" tabRatio="599" activeSheetId="12"/>
    <customWorkbookView name="Paweł Gniadek - Widok osobisty" guid="{5804E910-F18F-4A6D-BA71-7007E47FF617}" mergeInterval="0" personalView="1" maximized="1" xWindow="1" yWindow="1" windowWidth="1916" windowHeight="805" tabRatio="946" activeSheetId="2"/>
    <customWorkbookView name="iwlazlo - Widok osobisty" guid="{62E6C1BF-CD65-4248-A244-8134DB48D15E}" mergeInterval="0" personalView="1" maximized="1" xWindow="1" yWindow="1" windowWidth="1916" windowHeight="851" tabRatio="946" activeSheetId="15"/>
    <customWorkbookView name="ifastyn - Widok osobisty" guid="{EE515502-30BF-4984-B1E0-7F57EF90A48C}" mergeInterval="0" personalView="1" maximized="1" xWindow="1" yWindow="1" windowWidth="1916" windowHeight="805" tabRatio="946" activeSheetId="7"/>
    <customWorkbookView name="mksok - Widok osobisty" guid="{5D240E5B-09ED-4A56-A445-5731F6F42D92}" mergeInterval="0" personalView="1" maximized="1" xWindow="1" yWindow="1" windowWidth="1676" windowHeight="821" tabRatio="946" activeSheetId="27"/>
    <customWorkbookView name="jbrzozowska - Widok osobisty" guid="{4C9905CC-8472-46A2-BECB-968C9B4B4F68}" autoUpdate="1" mergeInterval="5" personalView="1" maximized="1" xWindow="-8" yWindow="-8" windowWidth="1696" windowHeight="1026" tabRatio="946" activeSheetId="3"/>
    <customWorkbookView name="Agnieszka Wujkowska - Widok osobisty" guid="{48E376B6-5F85-4B76-855A-3EF43467A7B2}" mergeInterval="0" personalView="1" maximized="1" xWindow="-9" yWindow="-9" windowWidth="1938" windowHeight="1048" tabRatio="946" activeSheetId="28"/>
    <customWorkbookView name="pgniadek - Widok osobisty" guid="{C8AD2834-69B6-4FFD-AE68-0C3D1FA765DF}" mergeInterval="0" personalView="1" maximized="1" xWindow="1" yWindow="1" windowWidth="1916" windowHeight="851" tabRatio="946" activeSheetId="21"/>
    <customWorkbookView name="Wioletta Załuska - Widok osobisty" guid="{27F81BF2-DE55-4E1C-92B2-4F23429987AB}" mergeInterval="0" personalView="1" maximized="1" xWindow="-9" yWindow="-9" windowWidth="1618" windowHeight="868" tabRatio="946" activeSheetId="7"/>
    <customWorkbookView name="Monika Chrzanowska - Widok osobisty" guid="{E77B6C4D-67B0-4352-A8F7-9B72648A2DCB}" mergeInterval="0" personalView="1" maximized="1" xWindow="-9" yWindow="-9" windowWidth="1938" windowHeight="1048" tabRatio="946" activeSheetId="6"/>
    <customWorkbookView name="Paulina Frankowska - Widok osobisty" guid="{F07DB998-DE73-4BAE-9A5E-40DA7D23C1B0}" mergeInterval="0" personalView="1" maximized="1" xWindow="-9" yWindow="-9" windowWidth="1938" windowHeight="1048" tabRatio="946" activeSheetId="2"/>
    <customWorkbookView name="Gabriela Kamińska - Widok osobisty" guid="{3DDC6CBD-3048-4514-841F-C978A3094759}" mergeInterval="0" personalView="1" maximized="1" xWindow="-8" yWindow="-8" windowWidth="1936" windowHeight="1056" tabRatio="946" activeSheetId="14"/>
    <customWorkbookView name="Robert Bańka - Widok osobisty" guid="{14E6D4E8-ACD1-455F-B4A5-4BEE0D4FB502}" mergeInterval="0" personalView="1" maximized="1" xWindow="-8" yWindow="-8" windowWidth="1936" windowHeight="1056" tabRatio="946" activeSheetId="21"/>
    <customWorkbookView name="mnoworolnik - Widok osobisty" guid="{1A1A89D5-5FAA-43E6-87FE-98961E3F88AF}" mergeInterval="0" personalView="1" maximized="1" xWindow="1" yWindow="1" windowWidth="1916" windowHeight="803" tabRatio="946" activeSheetId="7"/>
    <customWorkbookView name="Elżbieta Michałowska - Widok osobisty" guid="{9B60EE62-3D74-40BE-AF41-37A0E61195C5}" mergeInterval="0" personalView="1" maximized="1" xWindow="-8" yWindow="-8" windowWidth="1616" windowHeight="876" tabRatio="946" activeSheetId="22"/>
    <customWorkbookView name="Aleksandra Bartnicka - Widok osobisty" guid="{F90984B5-D64C-4B80-8892-6693C785865B}" mergeInterval="0" personalView="1" maximized="1" xWindow="-8" yWindow="-8" windowWidth="1936" windowHeight="1056" tabRatio="946" activeSheetId="23"/>
    <customWorkbookView name="msobczak - Widok osobisty" guid="{61DC87E1-BC68-42BD-9B4E-FFCC356BF42D}" mergeInterval="0" personalView="1" maximized="1" xWindow="1" yWindow="1" windowWidth="1916" windowHeight="851" tabRatio="946" activeSheetId="2"/>
    <customWorkbookView name="Małgorzata Małek - Widok osobisty" guid="{8741D8FC-B3E4-43EE-BEBD-0DDAB2CAFA58}" mergeInterval="0" personalView="1" maximized="1" xWindow="-9" yWindow="-9" windowWidth="1938" windowHeight="1048" tabRatio="946" activeSheetId="27"/>
  </customWorkbookViews>
</workbook>
</file>

<file path=xl/calcChain.xml><?xml version="1.0" encoding="utf-8"?>
<calcChain xmlns="http://schemas.openxmlformats.org/spreadsheetml/2006/main">
  <c r="I11" i="27" l="1"/>
  <c r="B12" i="27"/>
  <c r="C12" i="27"/>
  <c r="D12" i="27"/>
  <c r="E12" i="27"/>
  <c r="F12" i="27"/>
  <c r="G12" i="27"/>
  <c r="H12" i="27"/>
  <c r="I13" i="27"/>
  <c r="I14" i="27"/>
  <c r="I15" i="27"/>
  <c r="B16" i="27"/>
  <c r="C16" i="27"/>
  <c r="D16" i="27"/>
  <c r="E16" i="27"/>
  <c r="F16" i="27"/>
  <c r="G16" i="27"/>
  <c r="H16" i="27"/>
  <c r="I17" i="27"/>
  <c r="I16" i="27" s="1"/>
  <c r="I18" i="27"/>
  <c r="I21" i="27"/>
  <c r="B22" i="27"/>
  <c r="C22" i="27"/>
  <c r="D22" i="27"/>
  <c r="E22" i="27"/>
  <c r="F22" i="27"/>
  <c r="G22" i="27"/>
  <c r="H22" i="27"/>
  <c r="I23" i="27"/>
  <c r="I22" i="27" s="1"/>
  <c r="I24" i="27"/>
  <c r="I25" i="27"/>
  <c r="B26" i="27"/>
  <c r="C26" i="27"/>
  <c r="D26" i="27"/>
  <c r="E26" i="27"/>
  <c r="F26" i="27"/>
  <c r="G26" i="27"/>
  <c r="H26" i="27"/>
  <c r="I27" i="27"/>
  <c r="I28" i="27"/>
  <c r="I31" i="27"/>
  <c r="I32" i="27"/>
  <c r="I33" i="27"/>
  <c r="B34" i="27"/>
  <c r="C34" i="27"/>
  <c r="D34" i="27"/>
  <c r="E34" i="27"/>
  <c r="F34" i="27"/>
  <c r="G34" i="27"/>
  <c r="H34" i="27"/>
  <c r="B36" i="27"/>
  <c r="C36" i="27"/>
  <c r="D36" i="27"/>
  <c r="E36" i="27"/>
  <c r="F36" i="27"/>
  <c r="G36" i="27"/>
  <c r="H36" i="27"/>
  <c r="C46" i="27"/>
  <c r="C49" i="27"/>
  <c r="C55" i="27"/>
  <c r="C58" i="27"/>
  <c r="C66" i="27"/>
  <c r="C68" i="27"/>
  <c r="E81" i="27"/>
  <c r="B82" i="27"/>
  <c r="C82" i="27"/>
  <c r="D82" i="27"/>
  <c r="E83" i="27"/>
  <c r="E84" i="27"/>
  <c r="B85" i="27"/>
  <c r="C85" i="27"/>
  <c r="D85" i="27"/>
  <c r="E86" i="27"/>
  <c r="E87" i="27"/>
  <c r="E88" i="27"/>
  <c r="E91" i="27"/>
  <c r="B92" i="27"/>
  <c r="C92" i="27"/>
  <c r="D92" i="27"/>
  <c r="E93" i="27"/>
  <c r="E92" i="27" s="1"/>
  <c r="B94" i="27"/>
  <c r="C94" i="27"/>
  <c r="D94" i="27"/>
  <c r="D98" i="27" s="1"/>
  <c r="E95" i="27"/>
  <c r="E96" i="27"/>
  <c r="E97" i="27"/>
  <c r="B121" i="27"/>
  <c r="C121" i="27"/>
  <c r="D121" i="27"/>
  <c r="E121" i="27"/>
  <c r="F121" i="27"/>
  <c r="G121" i="27"/>
  <c r="H121" i="27"/>
  <c r="I121" i="27"/>
  <c r="C134" i="27"/>
  <c r="D134" i="27"/>
  <c r="E153" i="27"/>
  <c r="F153" i="27"/>
  <c r="G153" i="27"/>
  <c r="E160" i="27"/>
  <c r="F160" i="27"/>
  <c r="G160" i="27"/>
  <c r="I167" i="27"/>
  <c r="I168" i="27"/>
  <c r="I169" i="27"/>
  <c r="I170" i="27"/>
  <c r="I171" i="27"/>
  <c r="E172" i="27"/>
  <c r="F172" i="27"/>
  <c r="G172" i="27"/>
  <c r="H172" i="27"/>
  <c r="G180" i="27"/>
  <c r="G181" i="27"/>
  <c r="G182" i="27"/>
  <c r="G183" i="27"/>
  <c r="G184" i="27"/>
  <c r="G185" i="27"/>
  <c r="G186" i="27"/>
  <c r="G187" i="27"/>
  <c r="G188" i="27"/>
  <c r="C189" i="27"/>
  <c r="C210" i="27" s="1"/>
  <c r="D189" i="27"/>
  <c r="D210" i="27" s="1"/>
  <c r="E189" i="27"/>
  <c r="E210" i="27" s="1"/>
  <c r="F189" i="27"/>
  <c r="F210" i="27" s="1"/>
  <c r="G190" i="27"/>
  <c r="G191" i="27"/>
  <c r="G192" i="27"/>
  <c r="G193" i="27"/>
  <c r="G194" i="27"/>
  <c r="G195" i="27"/>
  <c r="G196" i="27"/>
  <c r="G197" i="27"/>
  <c r="G198" i="27"/>
  <c r="G199" i="27"/>
  <c r="G200" i="27"/>
  <c r="G201" i="27"/>
  <c r="G202" i="27"/>
  <c r="G203" i="27"/>
  <c r="G204" i="27"/>
  <c r="G205" i="27"/>
  <c r="G206" i="27"/>
  <c r="G207" i="27"/>
  <c r="G208" i="27"/>
  <c r="G209" i="27"/>
  <c r="C221" i="27"/>
  <c r="D221" i="27"/>
  <c r="C225" i="27"/>
  <c r="D225" i="27"/>
  <c r="C237" i="27"/>
  <c r="D237" i="27"/>
  <c r="B254" i="27"/>
  <c r="C254" i="27"/>
  <c r="D254" i="27"/>
  <c r="E254" i="27"/>
  <c r="B262" i="27"/>
  <c r="C262" i="27"/>
  <c r="D262" i="27"/>
  <c r="E262" i="27"/>
  <c r="C277" i="27"/>
  <c r="D277" i="27"/>
  <c r="C289" i="27"/>
  <c r="C310" i="27" s="1"/>
  <c r="D289" i="27"/>
  <c r="D310" i="27" s="1"/>
  <c r="C319" i="27"/>
  <c r="D319" i="27"/>
  <c r="C330" i="27"/>
  <c r="D330" i="27"/>
  <c r="C349" i="27"/>
  <c r="D349" i="27"/>
  <c r="C357" i="27"/>
  <c r="D357" i="27"/>
  <c r="D362" i="27" s="1"/>
  <c r="C369" i="27"/>
  <c r="D369" i="27"/>
  <c r="E388" i="27"/>
  <c r="K388" i="27" s="1"/>
  <c r="B389" i="27"/>
  <c r="C389" i="27"/>
  <c r="D389" i="27"/>
  <c r="F389" i="27"/>
  <c r="G389" i="27"/>
  <c r="H389" i="27"/>
  <c r="I389" i="27"/>
  <c r="J389" i="27"/>
  <c r="E390" i="27"/>
  <c r="K390" i="27" s="1"/>
  <c r="E391" i="27"/>
  <c r="K391" i="27" s="1"/>
  <c r="E392" i="27"/>
  <c r="K392" i="27" s="1"/>
  <c r="B393" i="27"/>
  <c r="C393" i="27"/>
  <c r="D393" i="27"/>
  <c r="F393" i="27"/>
  <c r="G393" i="27"/>
  <c r="H393" i="27"/>
  <c r="I393" i="27"/>
  <c r="J393" i="27"/>
  <c r="E394" i="27"/>
  <c r="K394" i="27" s="1"/>
  <c r="E395" i="27"/>
  <c r="K395" i="27" s="1"/>
  <c r="E396" i="27"/>
  <c r="K396" i="27" s="1"/>
  <c r="E397" i="27"/>
  <c r="K397" i="27" s="1"/>
  <c r="E398" i="27"/>
  <c r="C408" i="27"/>
  <c r="C407" i="27" s="1"/>
  <c r="C416" i="27" s="1"/>
  <c r="D408" i="27"/>
  <c r="D407" i="27" s="1"/>
  <c r="D416" i="27" s="1"/>
  <c r="B424" i="27"/>
  <c r="C424" i="27"/>
  <c r="D424" i="27"/>
  <c r="E424" i="27"/>
  <c r="C433" i="27"/>
  <c r="B463" i="27"/>
  <c r="C463" i="27"/>
  <c r="B468" i="27"/>
  <c r="C468" i="27"/>
  <c r="B474" i="27"/>
  <c r="C474" i="27"/>
  <c r="B479" i="27"/>
  <c r="C479" i="27"/>
  <c r="E504" i="27"/>
  <c r="F504" i="27"/>
  <c r="E518" i="27"/>
  <c r="F518" i="27"/>
  <c r="E526" i="27"/>
  <c r="F526" i="27"/>
  <c r="E529" i="27"/>
  <c r="F529" i="27"/>
  <c r="E532" i="27"/>
  <c r="F532" i="27"/>
  <c r="C563" i="27"/>
  <c r="D563" i="27"/>
  <c r="E569" i="27"/>
  <c r="E585" i="27" s="1"/>
  <c r="F569" i="27"/>
  <c r="F574" i="27"/>
  <c r="E594" i="27"/>
  <c r="F594" i="27"/>
  <c r="E599" i="27"/>
  <c r="F599" i="27"/>
  <c r="E611" i="27"/>
  <c r="F611" i="27"/>
  <c r="E614" i="27"/>
  <c r="F614" i="27"/>
  <c r="E617" i="27"/>
  <c r="F617" i="27"/>
  <c r="E630" i="27"/>
  <c r="F630" i="27"/>
  <c r="E633" i="27"/>
  <c r="F633" i="27"/>
  <c r="C653" i="27"/>
  <c r="C659" i="27" s="1"/>
  <c r="D653" i="27"/>
  <c r="D659" i="27" s="1"/>
  <c r="E653" i="27"/>
  <c r="E659" i="27" s="1"/>
  <c r="F653" i="27"/>
  <c r="F659" i="27" s="1"/>
  <c r="B29" i="27"/>
  <c r="H19" i="27"/>
  <c r="E389" i="27"/>
  <c r="E642" i="27"/>
  <c r="B98" i="27"/>
  <c r="C89" i="27"/>
  <c r="C229" i="27"/>
  <c r="B19" i="27"/>
  <c r="E547" i="27"/>
  <c r="E94" i="27"/>
  <c r="E98" i="27" s="1"/>
  <c r="I36" i="27"/>
  <c r="E592" i="27"/>
  <c r="E605" i="27" s="1"/>
  <c r="I172" i="27"/>
  <c r="E19" i="27"/>
  <c r="C341" i="27"/>
  <c r="B89" i="27"/>
  <c r="F624" i="27"/>
  <c r="J399" i="27"/>
  <c r="D89" i="27"/>
  <c r="F592" i="27"/>
  <c r="F605" i="27" s="1"/>
  <c r="C52" i="27"/>
  <c r="C61" i="27" l="1"/>
  <c r="C399" i="27"/>
  <c r="B37" i="27"/>
  <c r="F517" i="27"/>
  <c r="F547" i="27" s="1"/>
  <c r="E85" i="27"/>
  <c r="I34" i="27"/>
  <c r="H399" i="27"/>
  <c r="B473" i="27"/>
  <c r="K389" i="27"/>
  <c r="D341" i="27"/>
  <c r="F399" i="27"/>
  <c r="G399" i="27"/>
  <c r="C19" i="27"/>
  <c r="F585" i="27"/>
  <c r="C98" i="27"/>
  <c r="F642" i="27"/>
  <c r="C473" i="27"/>
  <c r="C462" i="27"/>
  <c r="F29" i="27"/>
  <c r="D19" i="27"/>
  <c r="B462" i="27"/>
  <c r="B399" i="27"/>
  <c r="D229" i="27"/>
  <c r="I26" i="27"/>
  <c r="K398" i="27"/>
  <c r="K393" i="27" s="1"/>
  <c r="E393" i="27"/>
  <c r="E399" i="27" s="1"/>
  <c r="G189" i="27"/>
  <c r="G210" i="27" s="1"/>
  <c r="C362" i="27"/>
  <c r="H29" i="27"/>
  <c r="H37" i="27" s="1"/>
  <c r="D399" i="27"/>
  <c r="K399" i="27"/>
  <c r="E624" i="27"/>
  <c r="E82" i="27"/>
  <c r="E89" i="27" s="1"/>
  <c r="I12" i="27"/>
  <c r="I19" i="27" s="1"/>
  <c r="I399" i="27"/>
  <c r="D29" i="27"/>
  <c r="G29" i="27"/>
  <c r="C29" i="27"/>
  <c r="F19" i="27"/>
  <c r="F37" i="27" s="1"/>
  <c r="E29" i="27"/>
  <c r="E37" i="27" s="1"/>
  <c r="I29" i="27"/>
  <c r="G19" i="27"/>
  <c r="C69" i="27"/>
  <c r="I37" i="27" l="1"/>
  <c r="D37" i="27"/>
  <c r="C37" i="27"/>
  <c r="G37" i="27"/>
</calcChain>
</file>

<file path=xl/sharedStrings.xml><?xml version="1.0" encoding="utf-8"?>
<sst xmlns="http://schemas.openxmlformats.org/spreadsheetml/2006/main" count="653" uniqueCount="440">
  <si>
    <t>o zasiedzenie</t>
  </si>
  <si>
    <t>za niedostarczenie lokalu socjalnego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</si>
  <si>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</si>
  <si>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</si>
  <si>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</si>
  <si>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</si>
  <si>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</si>
  <si>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</si>
  <si>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</si>
  <si>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</si>
  <si>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</si>
  <si>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Rozliczenia międzyokresowe przychodów, w tym:</t>
  </si>
  <si>
    <t xml:space="preserve">wpłaty z ZUS za  pensjonariuszy </t>
  </si>
  <si>
    <t xml:space="preserve">opłaty za odpady komunalne </t>
  </si>
  <si>
    <t>dodatnie różnice kursowe</t>
  </si>
  <si>
    <t>ujemne różnice kursowe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</si>
  <si>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</si>
  <si>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</si>
  <si>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</si>
  <si>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</si>
  <si>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tytułu utraty wartości nieruchomości</t>
  </si>
  <si>
    <t>odszkod. z tytułu decyzji sprzedażowych lokali oraz utratę wartości sprzedanych lokali, zapłatę wykupu lokalu użytkowego</t>
  </si>
  <si>
    <t xml:space="preserve">RAZEM:                                    </t>
  </si>
  <si>
    <t>Spółki, w których Miasto posiada 100% udziałów, akcji w tym:</t>
  </si>
  <si>
    <t xml:space="preserve">Rezerwy na odszkodowania z tytułu bezumownego korzystania z gruntu </t>
  </si>
  <si>
    <t>z tyt. zwrotu nieruchomości</t>
  </si>
  <si>
    <t xml:space="preserve">na odszkodowania z tytułu bezumownego korzystania z gruntu </t>
  </si>
  <si>
    <t>Inne sprawy sporne, w tym:</t>
  </si>
  <si>
    <t>Nazwa podmiotów</t>
  </si>
  <si>
    <t>Grunty</t>
  </si>
  <si>
    <t>Instytucje Kultury</t>
  </si>
  <si>
    <t>Treść</t>
  </si>
  <si>
    <t>………………………….</t>
  </si>
  <si>
    <t>L.p.</t>
  </si>
  <si>
    <t>Opis zdarzenia</t>
  </si>
  <si>
    <t>Przyczyna ujęcia w sprawozdaniu finansowym roku obrotowego</t>
  </si>
  <si>
    <t>Wpływ na sprawozdanie finansowe</t>
  </si>
  <si>
    <t>ŚRODKI TRWAŁE</t>
  </si>
  <si>
    <t>RAZEM:</t>
  </si>
  <si>
    <t>Wartość początkowa</t>
  </si>
  <si>
    <t>Zwiększenia, w tym:</t>
  </si>
  <si>
    <t>Nabycie</t>
  </si>
  <si>
    <t>Inne</t>
  </si>
  <si>
    <t>Zmniejszenia, w tym:</t>
  </si>
  <si>
    <t>Likwidacja i sprzedaż</t>
  </si>
  <si>
    <t>Inne długoterminowe aktywa finansowe</t>
  </si>
  <si>
    <t>Rok poprzedni</t>
  </si>
  <si>
    <t>Obroty roku poprzedniego</t>
  </si>
  <si>
    <t>Zakłady Opieki Zdrowotnej</t>
  </si>
  <si>
    <t>Saldo otwarcia</t>
  </si>
  <si>
    <t>Amortyzacja okresu</t>
  </si>
  <si>
    <t xml:space="preserve"> </t>
  </si>
  <si>
    <t>Saldo zamknięcia</t>
  </si>
  <si>
    <t>Wartość netto</t>
  </si>
  <si>
    <t xml:space="preserve">w tym: </t>
  </si>
  <si>
    <t>skapitalizowane odsetki</t>
  </si>
  <si>
    <t>skapitalizowane różnice kursowe</t>
  </si>
  <si>
    <t xml:space="preserve">Długoterminowe aktywa finansowe </t>
  </si>
  <si>
    <t xml:space="preserve">Krótkoterminowe aktywa finansowe </t>
  </si>
  <si>
    <t>Zwiększenia</t>
  </si>
  <si>
    <t>-  przeszacowanie</t>
  </si>
  <si>
    <t>-  nabycie</t>
  </si>
  <si>
    <t>-  przeniesienie</t>
  </si>
  <si>
    <t>Zmniejszenia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</si>
  <si>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</si>
  <si>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</si>
  <si>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</si>
  <si>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</si>
  <si>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</si>
  <si>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>Stan zatrudnienia na koniec 
roku obrotowego (osoby)</t>
  </si>
  <si>
    <t>Stan zatrudnienia na koniec
 roku poprzedniego (osoby)</t>
  </si>
  <si>
    <t>Udział w kapitale własnym (%)</t>
  </si>
  <si>
    <t>Nazwa podmiotu</t>
  </si>
  <si>
    <t>…</t>
  </si>
  <si>
    <t>Akcje i udziały</t>
  </si>
  <si>
    <t>Rozliczenia międzyokresowe czynne</t>
  </si>
  <si>
    <t>Razem długoterminowe</t>
  </si>
  <si>
    <t>Koszty konserwacji i remontów</t>
  </si>
  <si>
    <t>Prenumeraty</t>
  </si>
  <si>
    <t>Razem krótkoterminowe</t>
  </si>
  <si>
    <t>Odpisy aktualizujące wartość zapasów na dzień bilansowy wynoszą:</t>
  </si>
  <si>
    <t>Pozostałe należności, w tym:</t>
  </si>
  <si>
    <t>z tytułu pożyczek mieszkaniowych.</t>
  </si>
  <si>
    <t>wadia i kaucje</t>
  </si>
  <si>
    <t>Rozliczenia z tytułu środków na wydatki budżetowe i z tytułu dochodów budżetowych</t>
  </si>
  <si>
    <t>Utworzone</t>
  </si>
  <si>
    <t>Rezerwa na straty z tytułu udzielonych gwarancji i poręczeń</t>
  </si>
  <si>
    <t>naprawy gwarancyjne</t>
  </si>
  <si>
    <t>Struktura przychodów (RZiS)</t>
  </si>
  <si>
    <t>Podatki i opłaty lokalne, w tym:</t>
  </si>
  <si>
    <t>podatek od nieruchomości</t>
  </si>
  <si>
    <t>podatek od środków transportu</t>
  </si>
  <si>
    <t>podatek od czynności cywilno-prawnych</t>
  </si>
  <si>
    <t>Tytuł zobowiązania</t>
  </si>
  <si>
    <t xml:space="preserve">dywidendy </t>
  </si>
  <si>
    <t>Pozostałe koszty operacyjne</t>
  </si>
  <si>
    <t>opłata targowa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</si>
  <si>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</si>
  <si>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</si>
  <si>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</si>
  <si>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</si>
  <si>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</si>
  <si>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</si>
  <si>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</si>
  <si>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</si>
  <si>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</si>
  <si>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</si>
  <si>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strefę płatnego parkowania</t>
  </si>
  <si>
    <t>zysk na sprzedaży udziałów i akcji</t>
  </si>
  <si>
    <t>……..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</si>
  <si>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</si>
  <si>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</si>
  <si>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</si>
  <si>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</si>
  <si>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Aktualizacja wartości aktywów niefinansowych, w tym:</t>
  </si>
  <si>
    <t>Aktywa finansowe</t>
  </si>
  <si>
    <t>Kwota</t>
  </si>
  <si>
    <t xml:space="preserve">Przyczyna nieuwzględnienia w sprawozdaniu finansowym </t>
  </si>
  <si>
    <t>RAZEM</t>
  </si>
  <si>
    <t>Obroty roku bieżącego</t>
  </si>
  <si>
    <t>Dobra kultury</t>
  </si>
  <si>
    <t>Wyszczególnienie</t>
  </si>
  <si>
    <t>Pracownicy ogółem</t>
  </si>
  <si>
    <t>Inne koszty operacyjne, w tym:</t>
  </si>
  <si>
    <t>8.</t>
  </si>
  <si>
    <t>Należności z tytułu ubezpieczeń i innych świadczeń</t>
  </si>
  <si>
    <t>Inne papiery wartościowe</t>
  </si>
  <si>
    <t>korekty podatków</t>
  </si>
  <si>
    <t>korekty błędnych naliczeń odpłatności</t>
  </si>
  <si>
    <t>Zabezpieczenia w postaci weksli</t>
  </si>
  <si>
    <t>Gwarancje</t>
  </si>
  <si>
    <t>Umowy wsparcia</t>
  </si>
  <si>
    <t>Należności</t>
  </si>
  <si>
    <t>Zobowiązania</t>
  </si>
  <si>
    <t>Przychody</t>
  </si>
  <si>
    <t>Koszty</t>
  </si>
  <si>
    <t>1.</t>
  </si>
  <si>
    <t>2.</t>
  </si>
  <si>
    <t>3.</t>
  </si>
  <si>
    <t>4.</t>
  </si>
  <si>
    <t>Nazwa jednostki</t>
  </si>
  <si>
    <t>5.</t>
  </si>
  <si>
    <t>Rzeczowy majątek trwały</t>
  </si>
  <si>
    <t xml:space="preserve">Akcje i udziały </t>
  </si>
  <si>
    <t>Nieruchomości inwestycyjne</t>
  </si>
  <si>
    <t xml:space="preserve">Inne papiery wartościowe  </t>
  </si>
  <si>
    <t>Kategoria</t>
  </si>
  <si>
    <t>Środki trwałe w budowie (inwestycje) oraz zaliczki na poczet inwestycji</t>
  </si>
  <si>
    <t>w tym:</t>
  </si>
  <si>
    <t>6.</t>
  </si>
  <si>
    <t>7.</t>
  </si>
  <si>
    <t>Razem:</t>
  </si>
  <si>
    <t>Należności z tytułu dostaw i usług</t>
  </si>
  <si>
    <t>Należności od budżetów</t>
  </si>
  <si>
    <t>dochody budżetowe</t>
  </si>
  <si>
    <t>Wartości niematerialne i prawne</t>
  </si>
  <si>
    <t>Urządzenia techniczne i maszyny</t>
  </si>
  <si>
    <t>Środki transportu</t>
  </si>
  <si>
    <t>Inne środki trwałe</t>
  </si>
  <si>
    <t>Inne krótkoterminowe aktywa finansowe</t>
  </si>
  <si>
    <t>Stan na koniec roku obrotowego</t>
  </si>
  <si>
    <t>Rok obrotowy</t>
  </si>
  <si>
    <t>Razem</t>
  </si>
  <si>
    <t>Należności długoterminowe</t>
  </si>
  <si>
    <t>Należności krótkoterminowe</t>
  </si>
  <si>
    <t>Usługi obce</t>
  </si>
  <si>
    <t>Pozostałe przychody operacyjne</t>
  </si>
  <si>
    <t>Stan na początek roku</t>
  </si>
  <si>
    <t>Stan na koniec roku</t>
  </si>
  <si>
    <t>Tytuł</t>
  </si>
  <si>
    <t>Druki komunikacyjne i tablice rejestracyjne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</si>
  <si>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</si>
  <si>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</si>
  <si>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</si>
  <si>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</si>
  <si>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 xml:space="preserve">Najem lokali 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</si>
  <si>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</si>
  <si>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</si>
  <si>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>2</t>
  </si>
  <si>
    <t>wartość brutto</t>
  </si>
  <si>
    <t>3</t>
  </si>
  <si>
    <t>odpis aktualizujący wartość należności dochodzonych 
na drodze sądowej</t>
  </si>
  <si>
    <t>Rozliczenia międzyokresowe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</si>
  <si>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</si>
  <si>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</si>
  <si>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</si>
  <si>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</si>
  <si>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Rozliczenia międzyokresowe kosztów bierne</t>
  </si>
  <si>
    <t xml:space="preserve">usługi wykonane a niezafakturowane </t>
  </si>
  <si>
    <t>w tym: koszty mediów</t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</si>
  <si>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</si>
  <si>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</si>
  <si>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</si>
  <si>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</si>
  <si>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</si>
  <si>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</si>
  <si>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</si>
  <si>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</si>
  <si>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podatek rolny, leśny</t>
  </si>
  <si>
    <t>opłata skarbowa</t>
  </si>
  <si>
    <t>przychody z tyt. opłat za pobyt (DPS, DDz, żłobki, przedszkola…)</t>
  </si>
  <si>
    <t>przychody z tyt. mandatów</t>
  </si>
  <si>
    <t>przychody z tyt. opłat i kar za usuwanie drzew i krzewów</t>
  </si>
  <si>
    <t>przychody z tytułu zwrotu kosztów dotacji oświatowej</t>
  </si>
  <si>
    <t>przychody z tytułu usług geodezyjno-kartograficznych</t>
  </si>
  <si>
    <t>sprzedaż lokali lub nieruchomości</t>
  </si>
  <si>
    <t>sprzedaż pozostałych składników majątkowych</t>
  </si>
  <si>
    <t>opłaty z tyt. przekształcenia  wieczystego gruntów w prawo własności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</si>
  <si>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</si>
  <si>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</si>
  <si>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</si>
  <si>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</si>
  <si>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</si>
  <si>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</si>
  <si>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</si>
  <si>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</si>
  <si>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</si>
  <si>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</si>
  <si>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</si>
  <si>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</si>
  <si>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</si>
  <si>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</si>
  <si>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</si>
  <si>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</si>
  <si>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utworzenie odpisów aktual. śr. trwałych, śr. trwałych w budowie oraz wartości niematerialnych i prawnych</t>
  </si>
  <si>
    <t>odpis aktualizujący wartość nieruchomości inwestycyjnych</t>
  </si>
  <si>
    <t>zapłacone odszkodowania, kary i grzywny</t>
  </si>
  <si>
    <t>nieodpłatnie przekazane rzeczowe aktywa obrotowe</t>
  </si>
  <si>
    <t>odsetki bankowe od środków na rachunku bankowym, odsetki od lokat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</si>
  <si>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</si>
  <si>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</si>
  <si>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</si>
  <si>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odsetki od kredytów i pożyczek</t>
  </si>
  <si>
    <t xml:space="preserve"> odsetki od zobowiązań</t>
  </si>
  <si>
    <t>utworzenie odpisu aktualizującego wartość długoterminowych aktywów finansowych</t>
  </si>
  <si>
    <t>utworzenie odpisu aktualizującego wartość odsetek od należności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</si>
  <si>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</si>
  <si>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</si>
  <si>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</si>
  <si>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t xml:space="preserve">Rezerwy na odszkodowania związane z uchwaleniem planu miejscowego zagospodarowania </t>
  </si>
  <si>
    <t xml:space="preserve">Rezerwy za grunty zajęte pod drogi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</si>
  <si>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</si>
  <si>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</si>
  <si>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</si>
  <si>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t xml:space="preserve">na odszkodowania związane z uchwaleniem planu miejscowego zagospodarowania </t>
  </si>
  <si>
    <t xml:space="preserve"> za grunty zajęte pod drogi</t>
  </si>
  <si>
    <t>Inne rezerwy, w tym :</t>
  </si>
  <si>
    <t>utworzone rezerwy bilansowe</t>
  </si>
  <si>
    <t>utworzenie rezerw na sprawy sądowe z tyt. odsetek</t>
  </si>
  <si>
    <t>umorzenie odsetek</t>
  </si>
  <si>
    <t>Ogółem</t>
  </si>
  <si>
    <t>Środki trwałe będące w użytkowaniu przez Spółkę do czasu wniesienia ich aportem do Spółki</t>
  </si>
  <si>
    <t>rozwiązanie odpisów aktualizujących odsetki od należności</t>
  </si>
  <si>
    <t>Otrzymane poręczenia i gwarancje</t>
  </si>
  <si>
    <t>Wyszczególnienie odpisów z tytułu</t>
  </si>
  <si>
    <t>Zmiany stanu odpisów w ciągu roku obrotowego</t>
  </si>
  <si>
    <t>Wartość początkowa na początek okresu</t>
  </si>
  <si>
    <t>1. Zakup</t>
  </si>
  <si>
    <t>1. Sprzedaż</t>
  </si>
  <si>
    <t xml:space="preserve">2. Przekazanie </t>
  </si>
  <si>
    <t>Wartość początkowa na koniec okresu</t>
  </si>
  <si>
    <t xml:space="preserve">Odpisy aktualizujące </t>
  </si>
  <si>
    <t xml:space="preserve">1. </t>
  </si>
  <si>
    <t>1. Sprzedanych</t>
  </si>
  <si>
    <t>2. Zlikwidowanych</t>
  </si>
  <si>
    <t>3. Inne</t>
  </si>
  <si>
    <t>Odpisy na koniec okresu</t>
  </si>
  <si>
    <t xml:space="preserve">Odpisy na początek okresu </t>
  </si>
  <si>
    <t>Należności alimentacyjne</t>
  </si>
  <si>
    <t>z tyt. zaokrąglenia podatków ( w szczególności VAT)</t>
  </si>
  <si>
    <t>utworzonych rezerw na zobowiązania</t>
  </si>
  <si>
    <t xml:space="preserve">Stan na początek roku </t>
  </si>
  <si>
    <t>WARTOŚCI NIEMATERIALNE I PRAWNE</t>
  </si>
  <si>
    <t>Umorzenie</t>
  </si>
  <si>
    <t>( środki trwałe wytworzone siłami własnymi )</t>
  </si>
  <si>
    <t>Wartości niematerialne i prawne ogółem</t>
  </si>
  <si>
    <t>Budynki, lokale i obiekty inżynierii lądowej i wodnej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</si>
  <si>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</si>
  <si>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t>do Zasad obiegu oraz kontroli sprawozdań budżetowych, sprawozdań w zakresie operacji finansowych i sprawozdań  finansowych w Urzędzie m.st. Warszawy i  jednostkach organizacyjnych m.st. Warszawy</t>
  </si>
  <si>
    <t xml:space="preserve">Saldo otwarcia </t>
  </si>
  <si>
    <t>Odpisy aktualizujące</t>
  </si>
  <si>
    <t>w tym: Grunty stanowiące własność jednostki samorządu terytorialnego, przekazane w użytkowanie wieczyste innym podmiotom</t>
  </si>
  <si>
    <t xml:space="preserve">Saldo zamknięcia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</si>
  <si>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</si>
  <si>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</si>
  <si>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</si>
  <si>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2. Inne</t>
  </si>
  <si>
    <t>3. Inne (likwidacja)</t>
  </si>
  <si>
    <t xml:space="preserve">Środki trwałe </t>
  </si>
  <si>
    <t>Długoterminowe aktywa niefinansowe</t>
  </si>
  <si>
    <t>Długoterminowe aktywa finansowe</t>
  </si>
  <si>
    <t>Wartość gruntów użytkowanych wieczyście</t>
  </si>
  <si>
    <t>Wartość nieamortyzowanych lub nieumarzanych przez jednostkę środków trwałych, używanych na podstawie umów najmu, dzierżawy i innych umów, w tym z tytułu umów leasingu (ewidencja pozabilansowa)</t>
  </si>
  <si>
    <t>Liczba udziałów / akcji</t>
  </si>
  <si>
    <t xml:space="preserve">należności dochodzone na drodze sądowej (wartość netto) </t>
  </si>
  <si>
    <t>Wykorzystanie *</t>
  </si>
  <si>
    <t>Rozwiązanie **</t>
  </si>
  <si>
    <t>w tym: należności finansowe (pożyczki zagrożone)</t>
  </si>
  <si>
    <t>Wykorzystane *</t>
  </si>
  <si>
    <t>Rozwiązane **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</si>
  <si>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</si>
  <si>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</si>
  <si>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pozostałe</t>
  </si>
  <si>
    <t>·            powyżej 1 roku do 3 lat</t>
  </si>
  <si>
    <t>·            powyżej 3 do 5 lat</t>
  </si>
  <si>
    <t>·            powyżej 5 lat</t>
  </si>
  <si>
    <t xml:space="preserve">Stan na koniec roku </t>
  </si>
  <si>
    <t>Zobowiązania z tytułu leasingu finansowego</t>
  </si>
  <si>
    <t>Zobowiązania z tytułu leasingu zwrotnego</t>
  </si>
  <si>
    <t>Rodzaj (forma) zabezpieczenia</t>
  </si>
  <si>
    <t>w tym na aktywach</t>
  </si>
  <si>
    <t>Stan na początek roku:</t>
  </si>
  <si>
    <t>zobowiązania</t>
  </si>
  <si>
    <t>zabezpieczenia</t>
  </si>
  <si>
    <t>trwałych</t>
  </si>
  <si>
    <t>obrotowych</t>
  </si>
  <si>
    <t>Hipoteka</t>
  </si>
  <si>
    <t>Zastaw (w tym rejestrowy lub skarbowy)</t>
  </si>
  <si>
    <t>Weksel</t>
  </si>
  <si>
    <t>Stan na koniec  roku: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</si>
  <si>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</si>
  <si>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</si>
  <si>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</si>
  <si>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Kwota wypłaty
 w roku poprzednim</t>
  </si>
  <si>
    <t>Kwota wypłaty
 w roku bieżącym</t>
  </si>
  <si>
    <t>Świadczenia pracownicze</t>
  </si>
  <si>
    <t>sprzedaż lokali mieszkaniowych, użytkowych</t>
  </si>
  <si>
    <t>II.2.1. Odpisy aktualizujące wartość zapasów</t>
  </si>
  <si>
    <t>Środki trwałe oddane do użytkowania na dzień bilansowy:</t>
  </si>
  <si>
    <t>Środki trwałe w budowie na dzień bilansowy: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</si>
  <si>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</si>
  <si>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</si>
  <si>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</si>
  <si>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Przychody z tytułu dochodów budżetowych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</si>
  <si>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</si>
  <si>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inne ( z tyt. wydania legitymacji, zaświadczeń, z tyt. egzaminów, z tyt. licencji przewozowych)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</si>
  <si>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</si>
  <si>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Opłaty z tytułu zakupu usług telekomunikacyjnych § 436</t>
  </si>
  <si>
    <t>Dotacje</t>
  </si>
  <si>
    <t>Inne przychody operacyjne, w tym: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</si>
  <si>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</si>
  <si>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</si>
  <si>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</si>
  <si>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</si>
  <si>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</si>
  <si>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Dywidendy i udziały w zyskach</t>
  </si>
  <si>
    <t xml:space="preserve">Odsetki, w tym: </t>
  </si>
  <si>
    <t xml:space="preserve">Inne, w tym: </t>
  </si>
  <si>
    <t>pozostałe przychody finansowe.</t>
  </si>
  <si>
    <t xml:space="preserve">Inne, w tym:           </t>
  </si>
  <si>
    <t xml:space="preserve">o nadzwyczajnej wartości </t>
  </si>
  <si>
    <t>które wystąpiły incydentalnie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</si>
  <si>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</si>
  <si>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II.3.2. Informacje o znaczących zdarzeniach dotyczących lat ubiegłych 
ujętych w sprawozdaniu finansowym roku obrotowego</t>
  </si>
  <si>
    <t>II.3.3. Informacje o znaczących zdarzeniach jakie nastąpiły po dniu bilansowym a nieuwzględnionych w sprawozdaniu finansowym</t>
  </si>
  <si>
    <t>(rok, miesiąc, dzień)</t>
  </si>
  <si>
    <t>..................................</t>
  </si>
  <si>
    <t>(główny księgowy)</t>
  </si>
  <si>
    <t>(kierownik jednostki)</t>
  </si>
  <si>
    <t>......................................</t>
  </si>
  <si>
    <t>Rzeczowe aktywa trwałe</t>
  </si>
  <si>
    <t>II.1.6. Liczba i wartość posiadanych akcji i udziałów</t>
  </si>
  <si>
    <t>Zobowiązania finansowe</t>
  </si>
  <si>
    <t>Pozostałe zobowiązania długoterminowe wobec jednostek powiązanych</t>
  </si>
  <si>
    <t>Pozostałe zobowiązania długoterminowe  wobec pozostałych jednostek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</si>
  <si>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</si>
  <si>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</si>
  <si>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</si>
  <si>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</si>
  <si>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</si>
  <si>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</si>
  <si>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</si>
  <si>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 xml:space="preserve">Kategoria aktywów </t>
  </si>
  <si>
    <t>31 grudnia 20…. r.</t>
  </si>
  <si>
    <t>Niezrealizowane odsetki od należności objęte odpisem aktualizującym na koniec roku obrotowego</t>
  </si>
  <si>
    <t xml:space="preserve">1.16.c. Informacje o odsetkach naliczonych od należności na dzień bilansowy </t>
  </si>
  <si>
    <t xml:space="preserve">II.1.16.b. Należności krótkoterminowe netto </t>
  </si>
  <si>
    <t>II.1.16.a. Inwestycje finansowe długoterminowe i krótkoterminowe - zmiany w ciągu roku obrotowego</t>
  </si>
  <si>
    <t>II.1.15. Informacja o kwocie wypłaconych środków pieniężnych na świadczenia pracownicze*</t>
  </si>
  <si>
    <t xml:space="preserve">II.1.13.b. Rozliczenia międzyokresowe przychodów i rozliczenia międzyokresowe bierne </t>
  </si>
  <si>
    <t xml:space="preserve">II.1.13.a. Rozliczenia międzyokresowe czynne </t>
  </si>
  <si>
    <t xml:space="preserve">II.1.12.b. Wykaz spraw spornych z tytułu zobowiązań warunkowych </t>
  </si>
  <si>
    <t xml:space="preserve">II.1.12.a. Pozabilansowe zabezpieczenia, w tym również udzielone przez jednostkę gwarancje i poręczenia, także wekslowe </t>
  </si>
  <si>
    <t>II.1.11. Zobowiązania zabezpieczone na majątku jednostki</t>
  </si>
  <si>
    <t xml:space="preserve">II.1.9. Zobowiązania długoterminowe według zapadalności </t>
  </si>
  <si>
    <t xml:space="preserve">II.1.8. Rezerwy na zobowiązania - zmiany w ciągu roku obrotowego </t>
  </si>
  <si>
    <t>Wartość brutto udziałów/ akcji</t>
  </si>
  <si>
    <t>Odpis</t>
  </si>
  <si>
    <t>Zysk/(strata) netto za rok zakończony dnia 31 grudnia poprzedniego rok</t>
  </si>
  <si>
    <t xml:space="preserve">II. 1.4. Grunty użytkowane wieczyście </t>
  </si>
  <si>
    <t xml:space="preserve"> II.1.3. Odpisy aktualizujące wartość długoterminowych aktywów</t>
  </si>
  <si>
    <t xml:space="preserve">II.1.2. Aktualna wartość rynkowa środków trwałych, o ile jednostka dysponuje takimi informacjami </t>
  </si>
  <si>
    <t xml:space="preserve">II.1.1.c. Informacja o zasobach dóbr kultury (zabytkach) </t>
  </si>
  <si>
    <t xml:space="preserve">II.1.1.b. Wartości niematerialne i prawne  - zmiany w ciągu roku obrotowego </t>
  </si>
  <si>
    <t xml:space="preserve">II.1.1.a. Rzeczowy majątek trwały - zmiany w ciągu roku obrotowego </t>
  </si>
  <si>
    <t xml:space="preserve">II.2.5.a. Struktura przychodów </t>
  </si>
  <si>
    <t xml:space="preserve">II.2.5.b. Struktura kosztów usług obcych </t>
  </si>
  <si>
    <t xml:space="preserve">II. 2.5.c. Pozostałe przychody operacyjne </t>
  </si>
  <si>
    <t>II.2.5.d. Pozostałe koszty operacyjne</t>
  </si>
  <si>
    <t>II.2.5.e. Przychody finansowe</t>
  </si>
  <si>
    <t xml:space="preserve">II.2.5.f. Koszty finansowe </t>
  </si>
  <si>
    <t>II.2.5.g. Istotne transakcje z podmiotami powiązanymi</t>
  </si>
  <si>
    <t>Przemieszczenia</t>
  </si>
  <si>
    <t xml:space="preserve">II.1.5.Wartość nieamortyzowanych lub nieumarzanych przez jednostkę środków trwałych, używanych na podstawie umów najmu, dzierżawy i innych umów, w tym z tytułu umów leasingu </t>
  </si>
  <si>
    <t>II.2.2. Koszt wytworzenia środków trwałych w budowie poniesiony w okresie</t>
  </si>
  <si>
    <t>II.2.3. Przychody lub koszty o nadzwyczajnej wartości lub które wystąpiły incydentalnie</t>
  </si>
  <si>
    <t xml:space="preserve">Kaucje i wadia </t>
  </si>
  <si>
    <t xml:space="preserve">Nieuznane roszczenia wierzycieli </t>
  </si>
  <si>
    <t>Z tytułu zawartej, lecz jeszcze niewykonanej umowy</t>
  </si>
  <si>
    <t>Opis charakteru zobowiązania warunkowego, w tym czy zabezpieczone na majątku jednostki</t>
  </si>
  <si>
    <t>II.1.14. Łączna kwota otrzymanych przez jednostkę gwarancji i poręczeń niewykazanych w bilansie</t>
  </si>
  <si>
    <t>II.1.16. Inne informacje</t>
  </si>
  <si>
    <t>II.2.5. Inne informacje</t>
  </si>
  <si>
    <t xml:space="preserve">II.3. Inne informacje niż wymienione powyżej, jeżeli mogłyby w istotny sposób wpłynąć na ocenę sytuacji majątkowej i finansowej oraz wynik finansowy jednostki </t>
  </si>
  <si>
    <t>Inne  papiery wartościowe</t>
  </si>
  <si>
    <t>Wartość bilansowa udziałów/akcji</t>
  </si>
  <si>
    <t>Kapitały własne na dzień 31 grudnia poprzedniego roku</t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</si>
  <si>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</si>
  <si>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odszkod. z tyt. umowy dzierżawy</t>
  </si>
  <si>
    <t>Czynne rozliczenia międzyokresowe kosztów stanowiące różnicę między wartością otrzymanych finansowych składników aktywów a zobowiązaniem zapłaty za nie</t>
  </si>
  <si>
    <t>* płatności wynikające z obowiązku wykonania świadczeń na rzecz pracowników (odprawy emerytalne, odprawy pośmiertne, ekwiwalent za urlop, nagrody jubileuszowe)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</si>
  <si>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</si>
  <si>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 xml:space="preserve">Dotacje na finansowanie działalności podstawowej </t>
  </si>
  <si>
    <t>Zakup usług remontowo-konserwatorskich dotyczących obiektów zabytkowych będących w użytkowaniu jednostek budżetowych § 434</t>
  </si>
  <si>
    <t xml:space="preserve">Zysk ze zbycia niefinansowych aktywów trwałych, w tym: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</si>
  <si>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</si>
  <si>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odpis aktualizujący wartość należności</t>
  </si>
  <si>
    <t>umorzenie zaległości podatkowych w ramach pomocy publicznej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</si>
  <si>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</si>
  <si>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 xml:space="preserve">1.16.d. Informacje o niezrealizowanych odsetkach od należności objętych odpisem aktualizującym na koniec roku obrotowego </t>
  </si>
  <si>
    <t>Wartość mienia zlikwidowanych jednostek</t>
  </si>
  <si>
    <t xml:space="preserve">II.1.7. Odpisy aktualizujące wartość należności </t>
  </si>
  <si>
    <t>Grunty stanowiące własność m.st. Warszawy oddane w wieczyste użytkowanie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</si>
  <si>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</si>
  <si>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Inne, w tym:</t>
  </si>
  <si>
    <t>Kwota należności z tytułu podatków realizowanych przez organy podatkowe podległe ministrowi własciwemu do spraw finansów publicznych wykazywanych w sprawozdaniu z wykonania planu dochodów budżetowych</t>
  </si>
  <si>
    <t>Kwota dokonanych w trakcie roku obrotowego odpisów aktualizujących</t>
  </si>
  <si>
    <t>Kwota zmniejszeń odpisów aktualizujących w trakcie roku obrotowego</t>
  </si>
  <si>
    <t>Załącznik nr 21</t>
  </si>
  <si>
    <t>MPWIK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</si>
</sst>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78">
    <font>
      <sz val="10"/>
      <name val="Arial"/>
    </font>
    <font>
      <sz val="10"/>
      <name val="Arial CE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9"/>
      <name val="Book Antiqua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9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u/>
      <sz val="9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name val="Arial CE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i/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color theme="1"/>
      <name val="Book Antiqua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sz val="10"/>
      <color theme="1"/>
      <name val="Czcionka tekstu podstawowego"/>
      <family val="2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88">
    <xf numFmtId="0" fontId="0" fillId="0" borderId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6" borderId="0" applyNumberFormat="0" applyBorder="0" applyAlignment="0" applyProtection="0"/>
    <xf numFmtId="0" fontId="5" fillId="25" borderId="0" applyNumberFormat="0" applyBorder="0" applyAlignment="0" applyProtection="0"/>
    <xf numFmtId="0" fontId="7" fillId="16" borderId="0" applyNumberFormat="0" applyBorder="0" applyAlignment="0" applyProtection="0"/>
    <xf numFmtId="0" fontId="8" fillId="28" borderId="1" applyNumberFormat="0" applyAlignment="0" applyProtection="0"/>
    <xf numFmtId="0" fontId="9" fillId="17" borderId="2" applyNumberFormat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25" borderId="1" applyNumberFormat="0" applyAlignment="0" applyProtection="0"/>
    <xf numFmtId="0" fontId="17" fillId="0" borderId="7" applyNumberFormat="0" applyFill="0" applyAlignment="0" applyProtection="0"/>
    <xf numFmtId="0" fontId="18" fillId="25" borderId="0" applyNumberFormat="0" applyBorder="0" applyAlignment="0" applyProtection="0"/>
    <xf numFmtId="0" fontId="22" fillId="0" borderId="0"/>
    <xf numFmtId="0" fontId="1" fillId="0" borderId="0"/>
    <xf numFmtId="0" fontId="10" fillId="0" borderId="0"/>
    <xf numFmtId="0" fontId="1" fillId="0" borderId="0"/>
    <xf numFmtId="0" fontId="10" fillId="24" borderId="8" applyNumberFormat="0" applyFont="0" applyAlignment="0" applyProtection="0"/>
    <xf numFmtId="0" fontId="19" fillId="28" borderId="3" applyNumberFormat="0" applyAlignment="0" applyProtection="0"/>
    <xf numFmtId="4" fontId="20" fillId="34" borderId="9" applyNumberFormat="0" applyProtection="0">
      <alignment vertical="center"/>
    </xf>
    <xf numFmtId="4" fontId="21" fillId="34" borderId="9" applyNumberFormat="0" applyProtection="0">
      <alignment vertical="center"/>
    </xf>
    <xf numFmtId="4" fontId="20" fillId="34" borderId="9" applyNumberFormat="0" applyProtection="0">
      <alignment horizontal="left" vertical="center" indent="1"/>
    </xf>
    <xf numFmtId="0" fontId="20" fillId="34" borderId="9" applyNumberFormat="0" applyProtection="0">
      <alignment horizontal="left" vertical="top" indent="1"/>
    </xf>
    <xf numFmtId="4" fontId="20" fillId="2" borderId="0" applyNumberFormat="0" applyProtection="0">
      <alignment horizontal="left" vertical="center" indent="1"/>
    </xf>
    <xf numFmtId="4" fontId="22" fillId="7" borderId="9" applyNumberFormat="0" applyProtection="0">
      <alignment horizontal="right" vertical="center"/>
    </xf>
    <xf numFmtId="4" fontId="22" fillId="3" borderId="9" applyNumberFormat="0" applyProtection="0">
      <alignment horizontal="right" vertical="center"/>
    </xf>
    <xf numFmtId="4" fontId="22" fillId="26" borderId="9" applyNumberFormat="0" applyProtection="0">
      <alignment horizontal="right" vertical="center"/>
    </xf>
    <xf numFmtId="4" fontId="22" fillId="27" borderId="9" applyNumberFormat="0" applyProtection="0">
      <alignment horizontal="right" vertical="center"/>
    </xf>
    <xf numFmtId="4" fontId="22" fillId="35" borderId="9" applyNumberFormat="0" applyProtection="0">
      <alignment horizontal="right" vertical="center"/>
    </xf>
    <xf numFmtId="4" fontId="22" fillId="36" borderId="9" applyNumberFormat="0" applyProtection="0">
      <alignment horizontal="right" vertical="center"/>
    </xf>
    <xf numFmtId="4" fontId="22" fillId="9" borderId="9" applyNumberFormat="0" applyProtection="0">
      <alignment horizontal="right" vertical="center"/>
    </xf>
    <xf numFmtId="4" fontId="22" fillId="29" borderId="9" applyNumberFormat="0" applyProtection="0">
      <alignment horizontal="right" vertical="center"/>
    </xf>
    <xf numFmtId="4" fontId="22" fillId="37" borderId="9" applyNumberFormat="0" applyProtection="0">
      <alignment horizontal="right" vertical="center"/>
    </xf>
    <xf numFmtId="4" fontId="20" fillId="38" borderId="10" applyNumberFormat="0" applyProtection="0">
      <alignment horizontal="left" vertical="center" indent="1"/>
    </xf>
    <xf numFmtId="4" fontId="22" fillId="39" borderId="0" applyNumberFormat="0" applyProtection="0">
      <alignment horizontal="left" vertical="center" indent="1"/>
    </xf>
    <xf numFmtId="4" fontId="23" fillId="8" borderId="0" applyNumberFormat="0" applyProtection="0">
      <alignment horizontal="left" vertical="center" indent="1"/>
    </xf>
    <xf numFmtId="4" fontId="22" fillId="2" borderId="9" applyNumberFormat="0" applyProtection="0">
      <alignment horizontal="right" vertical="center"/>
    </xf>
    <xf numFmtId="4" fontId="24" fillId="39" borderId="0" applyNumberFormat="0" applyProtection="0">
      <alignment horizontal="left" vertical="center" indent="1"/>
    </xf>
    <xf numFmtId="4" fontId="24" fillId="2" borderId="0" applyNumberFormat="0" applyProtection="0">
      <alignment horizontal="left" vertical="center" indent="1"/>
    </xf>
    <xf numFmtId="0" fontId="10" fillId="8" borderId="9" applyNumberFormat="0" applyProtection="0">
      <alignment horizontal="left" vertical="center" indent="1"/>
    </xf>
    <xf numFmtId="0" fontId="10" fillId="8" borderId="9" applyNumberFormat="0" applyProtection="0">
      <alignment horizontal="left" vertical="top" indent="1"/>
    </xf>
    <xf numFmtId="0" fontId="10" fillId="2" borderId="9" applyNumberFormat="0" applyProtection="0">
      <alignment horizontal="left" vertical="center" indent="1"/>
    </xf>
    <xf numFmtId="0" fontId="10" fillId="2" borderId="9" applyNumberFormat="0" applyProtection="0">
      <alignment horizontal="left" vertical="top" indent="1"/>
    </xf>
    <xf numFmtId="0" fontId="10" fillId="6" borderId="9" applyNumberFormat="0" applyProtection="0">
      <alignment horizontal="left" vertical="center" indent="1"/>
    </xf>
    <xf numFmtId="0" fontId="10" fillId="6" borderId="9" applyNumberFormat="0" applyProtection="0">
      <alignment horizontal="left" vertical="top" indent="1"/>
    </xf>
    <xf numFmtId="0" fontId="10" fillId="39" borderId="9" applyNumberFormat="0" applyProtection="0">
      <alignment horizontal="left" vertical="center" indent="1"/>
    </xf>
    <xf numFmtId="0" fontId="10" fillId="39" borderId="9" applyNumberFormat="0" applyProtection="0">
      <alignment horizontal="left" vertical="top" indent="1"/>
    </xf>
    <xf numFmtId="0" fontId="10" fillId="5" borderId="11" applyNumberFormat="0">
      <protection locked="0"/>
    </xf>
    <xf numFmtId="4" fontId="22" fillId="4" borderId="9" applyNumberFormat="0" applyProtection="0">
      <alignment vertical="center"/>
    </xf>
    <xf numFmtId="4" fontId="25" fillId="4" borderId="9" applyNumberFormat="0" applyProtection="0">
      <alignment vertical="center"/>
    </xf>
    <xf numFmtId="4" fontId="22" fillId="4" borderId="9" applyNumberFormat="0" applyProtection="0">
      <alignment horizontal="left" vertical="center" indent="1"/>
    </xf>
    <xf numFmtId="0" fontId="22" fillId="4" borderId="9" applyNumberFormat="0" applyProtection="0">
      <alignment horizontal="left" vertical="top" indent="1"/>
    </xf>
    <xf numFmtId="4" fontId="22" fillId="39" borderId="9" applyNumberFormat="0" applyProtection="0">
      <alignment horizontal="right" vertical="center"/>
    </xf>
    <xf numFmtId="4" fontId="25" fillId="39" borderId="9" applyNumberFormat="0" applyProtection="0">
      <alignment horizontal="right" vertical="center"/>
    </xf>
    <xf numFmtId="4" fontId="22" fillId="2" borderId="9" applyNumberFormat="0" applyProtection="0">
      <alignment horizontal="left" vertical="center" indent="1"/>
    </xf>
    <xf numFmtId="0" fontId="22" fillId="2" borderId="9" applyNumberFormat="0" applyProtection="0">
      <alignment horizontal="left" vertical="top" indent="1"/>
    </xf>
    <xf numFmtId="4" fontId="26" fillId="40" borderId="0" applyNumberFormat="0" applyProtection="0">
      <alignment horizontal="left" vertical="center" indent="1"/>
    </xf>
    <xf numFmtId="4" fontId="27" fillId="39" borderId="9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11" fillId="0" borderId="12" applyNumberFormat="0" applyFill="0" applyAlignment="0" applyProtection="0"/>
    <xf numFmtId="164" fontId="10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933">
    <xf numFmtId="0" fontId="0" fillId="0" borderId="0" xfId="0"/>
    <xf numFmtId="0" fontId="0" fillId="0" borderId="0" xfId="0" applyAlignment="1">
      <alignment vertical="center"/>
    </xf>
    <xf numFmtId="4" fontId="33" fillId="0" borderId="0" xfId="0" applyNumberFormat="1" applyFont="1" applyAlignment="1">
      <alignment vertical="center"/>
    </xf>
    <xf numFmtId="4" fontId="33" fillId="0" borderId="0" xfId="0" applyNumberFormat="1" applyFont="1" applyAlignment="1">
      <alignment vertical="center" wrapText="1"/>
    </xf>
    <xf numFmtId="4" fontId="33" fillId="0" borderId="0" xfId="0" applyNumberFormat="1" applyFont="1" applyAlignment="1" applyProtection="1">
      <alignment vertical="center"/>
      <protection locked="0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0" borderId="0" xfId="42" applyFont="1" applyAlignment="1">
      <alignment horizontal="left" wrapText="1"/>
    </xf>
    <xf numFmtId="4" fontId="33" fillId="0" borderId="0" xfId="0" applyNumberFormat="1" applyFont="1" applyAlignment="1">
      <alignment vertical="top"/>
    </xf>
    <xf numFmtId="4" fontId="2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/>
    </xf>
    <xf numFmtId="0" fontId="39" fillId="0" borderId="0" xfId="0" applyNumberFormat="1" applyFont="1" applyAlignment="1" applyProtection="1">
      <alignment horizontal="left" vertical="center" wrapText="1"/>
      <protection locked="0"/>
    </xf>
    <xf numFmtId="0" fontId="63" fillId="0" borderId="0" xfId="0" applyFont="1"/>
    <xf numFmtId="0" fontId="64" fillId="0" borderId="82" xfId="0" applyFont="1" applyFill="1" applyBorder="1"/>
    <xf numFmtId="4" fontId="64" fillId="0" borderId="83" xfId="0" applyNumberFormat="1" applyFont="1" applyFill="1" applyBorder="1" applyAlignment="1">
      <alignment horizontal="right"/>
    </xf>
    <xf numFmtId="4" fontId="64" fillId="0" borderId="84" xfId="0" applyNumberFormat="1" applyFont="1" applyFill="1" applyBorder="1" applyAlignment="1">
      <alignment horizontal="right"/>
    </xf>
    <xf numFmtId="0" fontId="65" fillId="0" borderId="82" xfId="0" applyFont="1" applyFill="1" applyBorder="1"/>
    <xf numFmtId="2" fontId="65" fillId="0" borderId="83" xfId="0" applyNumberFormat="1" applyFont="1" applyFill="1" applyBorder="1" applyAlignment="1">
      <alignment horizontal="right"/>
    </xf>
    <xf numFmtId="4" fontId="65" fillId="0" borderId="83" xfId="0" applyNumberFormat="1" applyFont="1" applyFill="1" applyBorder="1" applyAlignment="1">
      <alignment horizontal="right"/>
    </xf>
    <xf numFmtId="4" fontId="65" fillId="0" borderId="84" xfId="0" applyNumberFormat="1" applyFont="1" applyFill="1" applyBorder="1" applyAlignment="1">
      <alignment horizontal="right"/>
    </xf>
    <xf numFmtId="0" fontId="64" fillId="43" borderId="82" xfId="0" applyFont="1" applyFill="1" applyBorder="1"/>
    <xf numFmtId="4" fontId="64" fillId="43" borderId="83" xfId="0" applyNumberFormat="1" applyFont="1" applyFill="1" applyBorder="1" applyAlignment="1">
      <alignment horizontal="right"/>
    </xf>
    <xf numFmtId="4" fontId="64" fillId="43" borderId="84" xfId="0" applyNumberFormat="1" applyFont="1" applyFill="1" applyBorder="1" applyAlignment="1">
      <alignment horizontal="right"/>
    </xf>
    <xf numFmtId="0" fontId="64" fillId="43" borderId="85" xfId="0" applyFont="1" applyFill="1" applyBorder="1"/>
    <xf numFmtId="4" fontId="64" fillId="43" borderId="86" xfId="0" applyNumberFormat="1" applyFont="1" applyFill="1" applyBorder="1" applyAlignment="1">
      <alignment horizontal="right"/>
    </xf>
    <xf numFmtId="4" fontId="64" fillId="43" borderId="87" xfId="0" applyNumberFormat="1" applyFont="1" applyFill="1" applyBorder="1" applyAlignment="1">
      <alignment horizontal="right"/>
    </xf>
    <xf numFmtId="0" fontId="66" fillId="0" borderId="0" xfId="0" applyFont="1"/>
    <xf numFmtId="4" fontId="64" fillId="0" borderId="88" xfId="0" applyNumberFormat="1" applyFont="1" applyFill="1" applyBorder="1" applyAlignment="1">
      <alignment horizontal="right"/>
    </xf>
    <xf numFmtId="0" fontId="64" fillId="0" borderId="13" xfId="0" applyFont="1" applyFill="1" applyBorder="1" applyAlignment="1">
      <alignment horizontal="center" wrapText="1"/>
    </xf>
    <xf numFmtId="0" fontId="64" fillId="0" borderId="14" xfId="0" applyFont="1" applyFill="1" applyBorder="1" applyAlignment="1">
      <alignment horizontal="center" wrapText="1"/>
    </xf>
    <xf numFmtId="0" fontId="31" fillId="0" borderId="0" xfId="40" applyFont="1" applyFill="1" applyAlignment="1" applyProtection="1">
      <alignment vertical="center" wrapText="1"/>
    </xf>
    <xf numFmtId="0" fontId="31" fillId="0" borderId="0" xfId="40" applyFont="1" applyFill="1" applyAlignment="1" applyProtection="1">
      <alignment vertical="center"/>
    </xf>
    <xf numFmtId="0" fontId="37" fillId="43" borderId="15" xfId="40" applyFont="1" applyFill="1" applyBorder="1" applyAlignment="1" applyProtection="1">
      <alignment horizontal="center" vertical="center" wrapText="1"/>
    </xf>
    <xf numFmtId="4" fontId="37" fillId="43" borderId="15" xfId="40" applyNumberFormat="1" applyFont="1" applyFill="1" applyBorder="1" applyAlignment="1" applyProtection="1">
      <alignment horizontal="center" vertical="center" wrapText="1"/>
    </xf>
    <xf numFmtId="0" fontId="37" fillId="43" borderId="16" xfId="40" applyFont="1" applyFill="1" applyBorder="1" applyAlignment="1" applyProtection="1">
      <alignment horizontal="center" vertical="center" wrapText="1"/>
    </xf>
    <xf numFmtId="0" fontId="37" fillId="0" borderId="17" xfId="40" applyFont="1" applyFill="1" applyBorder="1" applyAlignment="1" applyProtection="1">
      <alignment horizontal="center" vertical="center"/>
    </xf>
    <xf numFmtId="4" fontId="37" fillId="0" borderId="17" xfId="40" applyNumberFormat="1" applyFont="1" applyFill="1" applyBorder="1" applyAlignment="1" applyProtection="1">
      <alignment horizontal="center" vertical="center" wrapText="1"/>
    </xf>
    <xf numFmtId="0" fontId="37" fillId="0" borderId="18" xfId="40" applyFont="1" applyFill="1" applyBorder="1" applyAlignment="1" applyProtection="1">
      <alignment horizontal="center" vertical="center" wrapText="1"/>
    </xf>
    <xf numFmtId="0" fontId="37" fillId="43" borderId="19" xfId="40" applyFont="1" applyFill="1" applyBorder="1" applyAlignment="1" applyProtection="1">
      <alignment vertical="center" wrapText="1"/>
    </xf>
    <xf numFmtId="4" fontId="37" fillId="43" borderId="19" xfId="40" applyNumberFormat="1" applyFont="1" applyFill="1" applyBorder="1" applyAlignment="1" applyProtection="1">
      <alignment vertical="center"/>
    </xf>
    <xf numFmtId="4" fontId="37" fillId="43" borderId="20" xfId="40" applyNumberFormat="1" applyFont="1" applyFill="1" applyBorder="1" applyAlignment="1" applyProtection="1">
      <alignment vertical="center"/>
    </xf>
    <xf numFmtId="0" fontId="37" fillId="0" borderId="21" xfId="40" applyFont="1" applyFill="1" applyBorder="1" applyAlignment="1" applyProtection="1">
      <alignment vertical="center" wrapText="1"/>
    </xf>
    <xf numFmtId="4" fontId="37" fillId="0" borderId="21" xfId="40" applyNumberFormat="1" applyFont="1" applyFill="1" applyBorder="1" applyAlignment="1" applyProtection="1">
      <alignment vertical="center"/>
    </xf>
    <xf numFmtId="4" fontId="37" fillId="0" borderId="22" xfId="40" applyNumberFormat="1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</xf>
    <xf numFmtId="4" fontId="31" fillId="0" borderId="23" xfId="40" applyNumberFormat="1" applyFont="1" applyFill="1" applyBorder="1" applyAlignment="1" applyProtection="1">
      <alignment vertical="center"/>
      <protection locked="0"/>
    </xf>
    <xf numFmtId="4" fontId="31" fillId="0" borderId="24" xfId="40" applyNumberFormat="1" applyFont="1" applyFill="1" applyBorder="1" applyAlignment="1" applyProtection="1">
      <alignment vertical="center"/>
    </xf>
    <xf numFmtId="0" fontId="31" fillId="0" borderId="23" xfId="40" quotePrefix="1" applyFont="1" applyFill="1" applyBorder="1" applyAlignment="1" applyProtection="1">
      <alignment vertical="center" wrapText="1"/>
      <protection locked="0"/>
    </xf>
    <xf numFmtId="0" fontId="37" fillId="43" borderId="25" xfId="40" applyFont="1" applyFill="1" applyBorder="1" applyAlignment="1" applyProtection="1">
      <alignment vertical="center" wrapText="1"/>
    </xf>
    <xf numFmtId="4" fontId="37" fillId="43" borderId="25" xfId="40" applyNumberFormat="1" applyFont="1" applyFill="1" applyBorder="1" applyAlignment="1" applyProtection="1">
      <alignment vertical="center"/>
    </xf>
    <xf numFmtId="4" fontId="37" fillId="43" borderId="26" xfId="40" applyNumberFormat="1" applyFont="1" applyFill="1" applyBorder="1" applyAlignment="1" applyProtection="1">
      <alignment vertical="center"/>
    </xf>
    <xf numFmtId="0" fontId="37" fillId="0" borderId="27" xfId="40" applyFont="1" applyFill="1" applyBorder="1" applyAlignment="1" applyProtection="1">
      <alignment horizontal="centerContinuous" vertical="center"/>
    </xf>
    <xf numFmtId="0" fontId="31" fillId="0" borderId="0" xfId="40" applyFont="1" applyFill="1" applyBorder="1" applyAlignment="1" applyProtection="1">
      <alignment vertical="center"/>
    </xf>
    <xf numFmtId="0" fontId="31" fillId="0" borderId="18" xfId="40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  <protection locked="0"/>
    </xf>
    <xf numFmtId="0" fontId="64" fillId="44" borderId="83" xfId="0" applyFont="1" applyFill="1" applyBorder="1" applyAlignment="1">
      <alignment horizontal="center" wrapText="1"/>
    </xf>
    <xf numFmtId="0" fontId="67" fillId="0" borderId="83" xfId="0" applyFont="1" applyBorder="1" applyAlignment="1">
      <alignment wrapText="1"/>
    </xf>
    <xf numFmtId="4" fontId="67" fillId="0" borderId="83" xfId="0" applyNumberFormat="1" applyFont="1" applyBorder="1" applyAlignment="1">
      <alignment horizontal="right"/>
    </xf>
    <xf numFmtId="0" fontId="67" fillId="0" borderId="89" xfId="0" applyFont="1" applyBorder="1" applyAlignment="1">
      <alignment wrapText="1"/>
    </xf>
    <xf numFmtId="0" fontId="67" fillId="0" borderId="90" xfId="0" applyFont="1" applyBorder="1" applyAlignment="1">
      <alignment wrapText="1"/>
    </xf>
    <xf numFmtId="4" fontId="67" fillId="0" borderId="90" xfId="0" applyNumberFormat="1" applyFont="1" applyBorder="1" applyAlignment="1">
      <alignment horizontal="right"/>
    </xf>
    <xf numFmtId="2" fontId="67" fillId="0" borderId="90" xfId="0" applyNumberFormat="1" applyFont="1" applyBorder="1" applyAlignment="1">
      <alignment horizontal="right"/>
    </xf>
    <xf numFmtId="4" fontId="64" fillId="0" borderId="11" xfId="0" applyNumberFormat="1" applyFont="1" applyBorder="1" applyAlignment="1">
      <alignment horizontal="right"/>
    </xf>
    <xf numFmtId="2" fontId="67" fillId="0" borderId="11" xfId="0" applyNumberFormat="1" applyFont="1" applyBorder="1" applyAlignment="1">
      <alignment wrapText="1"/>
    </xf>
    <xf numFmtId="0" fontId="67" fillId="44" borderId="28" xfId="0" applyFont="1" applyFill="1" applyBorder="1" applyAlignment="1">
      <alignment horizontal="center" wrapText="1"/>
    </xf>
    <xf numFmtId="0" fontId="64" fillId="44" borderId="91" xfId="0" applyFont="1" applyFill="1" applyBorder="1" applyAlignment="1">
      <alignment horizontal="center" wrapText="1"/>
    </xf>
    <xf numFmtId="0" fontId="64" fillId="44" borderId="92" xfId="0" applyFont="1" applyFill="1" applyBorder="1" applyAlignment="1">
      <alignment horizontal="center" wrapText="1"/>
    </xf>
    <xf numFmtId="0" fontId="67" fillId="0" borderId="29" xfId="0" applyFont="1" applyBorder="1" applyAlignment="1">
      <alignment wrapText="1"/>
    </xf>
    <xf numFmtId="4" fontId="67" fillId="0" borderId="30" xfId="0" applyNumberFormat="1" applyFont="1" applyBorder="1" applyAlignment="1">
      <alignment horizontal="right"/>
    </xf>
    <xf numFmtId="4" fontId="67" fillId="0" borderId="31" xfId="0" applyNumberFormat="1" applyFont="1" applyBorder="1" applyAlignment="1">
      <alignment horizontal="right"/>
    </xf>
    <xf numFmtId="4" fontId="67" fillId="0" borderId="89" xfId="0" applyNumberFormat="1" applyFont="1" applyBorder="1" applyAlignment="1">
      <alignment horizontal="right"/>
    </xf>
    <xf numFmtId="4" fontId="67" fillId="0" borderId="90" xfId="0" applyNumberFormat="1" applyFont="1" applyFill="1" applyBorder="1" applyAlignment="1">
      <alignment horizontal="right"/>
    </xf>
    <xf numFmtId="4" fontId="67" fillId="0" borderId="83" xfId="0" applyNumberFormat="1" applyFont="1" applyFill="1" applyBorder="1" applyAlignment="1">
      <alignment horizontal="right"/>
    </xf>
    <xf numFmtId="4" fontId="47" fillId="0" borderId="0" xfId="0" applyNumberFormat="1" applyFont="1" applyAlignment="1">
      <alignment vertical="center"/>
    </xf>
    <xf numFmtId="4" fontId="48" fillId="0" borderId="0" xfId="0" applyNumberFormat="1" applyFont="1" applyAlignment="1">
      <alignment vertical="center" wrapText="1"/>
    </xf>
    <xf numFmtId="4" fontId="49" fillId="0" borderId="0" xfId="0" applyNumberFormat="1" applyFont="1" applyAlignment="1">
      <alignment vertical="center" wrapText="1"/>
    </xf>
    <xf numFmtId="4" fontId="50" fillId="41" borderId="32" xfId="0" applyNumberFormat="1" applyFont="1" applyFill="1" applyBorder="1" applyAlignment="1">
      <alignment horizontal="center" vertical="center" wrapText="1"/>
    </xf>
    <xf numFmtId="4" fontId="50" fillId="41" borderId="15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50" fillId="0" borderId="28" xfId="0" applyNumberFormat="1" applyFont="1" applyBorder="1" applyAlignment="1">
      <alignment vertical="center"/>
    </xf>
    <xf numFmtId="4" fontId="37" fillId="0" borderId="33" xfId="0" applyNumberFormat="1" applyFont="1" applyFill="1" applyBorder="1" applyAlignment="1">
      <alignment horizontal="left" vertical="center" wrapText="1"/>
    </xf>
    <xf numFmtId="4" fontId="50" fillId="0" borderId="34" xfId="0" applyNumberFormat="1" applyFont="1" applyBorder="1" applyAlignment="1">
      <alignment vertical="center"/>
    </xf>
    <xf numFmtId="4" fontId="50" fillId="0" borderId="19" xfId="0" applyNumberFormat="1" applyFont="1" applyBorder="1" applyAlignment="1">
      <alignment vertical="center"/>
    </xf>
    <xf numFmtId="4" fontId="50" fillId="0" borderId="20" xfId="0" applyNumberFormat="1" applyFont="1" applyBorder="1" applyAlignment="1">
      <alignment vertical="center"/>
    </xf>
    <xf numFmtId="4" fontId="50" fillId="0" borderId="35" xfId="0" applyNumberFormat="1" applyFont="1" applyBorder="1" applyAlignment="1">
      <alignment vertical="center"/>
    </xf>
    <xf numFmtId="4" fontId="50" fillId="0" borderId="36" xfId="0" applyNumberFormat="1" applyFont="1" applyBorder="1" applyAlignment="1">
      <alignment vertical="center"/>
    </xf>
    <xf numFmtId="4" fontId="50" fillId="0" borderId="37" xfId="0" applyNumberFormat="1" applyFont="1" applyBorder="1" applyAlignment="1">
      <alignment vertical="center"/>
    </xf>
    <xf numFmtId="4" fontId="50" fillId="0" borderId="21" xfId="0" applyNumberFormat="1" applyFont="1" applyBorder="1" applyAlignment="1">
      <alignment vertical="center"/>
    </xf>
    <xf numFmtId="4" fontId="50" fillId="0" borderId="22" xfId="0" applyNumberFormat="1" applyFont="1" applyBorder="1" applyAlignment="1">
      <alignment vertical="center"/>
    </xf>
    <xf numFmtId="4" fontId="42" fillId="0" borderId="35" xfId="0" applyNumberFormat="1" applyFont="1" applyBorder="1" applyAlignment="1">
      <alignment vertical="center"/>
    </xf>
    <xf numFmtId="4" fontId="42" fillId="0" borderId="36" xfId="0" applyNumberFormat="1" applyFont="1" applyBorder="1" applyAlignment="1">
      <alignment vertical="center"/>
    </xf>
    <xf numFmtId="4" fontId="42" fillId="0" borderId="37" xfId="0" applyNumberFormat="1" applyFont="1" applyBorder="1" applyAlignment="1">
      <alignment vertical="center"/>
    </xf>
    <xf numFmtId="4" fontId="42" fillId="0" borderId="21" xfId="0" applyNumberFormat="1" applyFont="1" applyBorder="1" applyAlignment="1">
      <alignment vertical="center"/>
    </xf>
    <xf numFmtId="4" fontId="42" fillId="0" borderId="22" xfId="0" applyNumberFormat="1" applyFont="1" applyBorder="1" applyAlignment="1">
      <alignment vertical="center"/>
    </xf>
    <xf numFmtId="4" fontId="42" fillId="0" borderId="38" xfId="0" applyNumberFormat="1" applyFont="1" applyBorder="1" applyAlignment="1">
      <alignment vertical="center"/>
    </xf>
    <xf numFmtId="4" fontId="42" fillId="0" borderId="39" xfId="0" applyNumberFormat="1" applyFont="1" applyBorder="1" applyAlignment="1">
      <alignment vertical="center"/>
    </xf>
    <xf numFmtId="4" fontId="42" fillId="0" borderId="40" xfId="0" applyNumberFormat="1" applyFont="1" applyBorder="1" applyAlignment="1">
      <alignment vertical="center"/>
    </xf>
    <xf numFmtId="4" fontId="42" fillId="0" borderId="41" xfId="0" applyNumberFormat="1" applyFont="1" applyBorder="1" applyAlignment="1">
      <alignment vertical="center"/>
    </xf>
    <xf numFmtId="4" fontId="42" fillId="0" borderId="42" xfId="0" applyNumberFormat="1" applyFont="1" applyBorder="1" applyAlignment="1">
      <alignment vertical="center"/>
    </xf>
    <xf numFmtId="4" fontId="50" fillId="0" borderId="43" xfId="0" applyNumberFormat="1" applyFont="1" applyBorder="1" applyAlignment="1">
      <alignment vertical="center"/>
    </xf>
    <xf numFmtId="4" fontId="50" fillId="41" borderId="44" xfId="0" applyNumberFormat="1" applyFont="1" applyFill="1" applyBorder="1" applyAlignment="1">
      <alignment vertical="center"/>
    </xf>
    <xf numFmtId="4" fontId="50" fillId="41" borderId="15" xfId="0" applyNumberFormat="1" applyFont="1" applyFill="1" applyBorder="1" applyAlignment="1">
      <alignment vertical="center"/>
    </xf>
    <xf numFmtId="4" fontId="50" fillId="0" borderId="45" xfId="0" applyNumberFormat="1" applyFont="1" applyBorder="1" applyAlignment="1">
      <alignment vertical="center"/>
    </xf>
    <xf numFmtId="4" fontId="37" fillId="0" borderId="15" xfId="0" applyNumberFormat="1" applyFont="1" applyFill="1" applyBorder="1" applyAlignment="1">
      <alignment horizontal="left" vertical="center" wrapText="1"/>
    </xf>
    <xf numFmtId="4" fontId="50" fillId="0" borderId="46" xfId="0" applyNumberFormat="1" applyFont="1" applyBorder="1" applyAlignment="1">
      <alignment vertical="center"/>
    </xf>
    <xf numFmtId="4" fontId="50" fillId="0" borderId="47" xfId="0" applyNumberFormat="1" applyFont="1" applyBorder="1" applyAlignment="1">
      <alignment vertical="center"/>
    </xf>
    <xf numFmtId="4" fontId="50" fillId="0" borderId="48" xfId="0" applyNumberFormat="1" applyFont="1" applyBorder="1" applyAlignment="1">
      <alignment vertical="center"/>
    </xf>
    <xf numFmtId="4" fontId="50" fillId="41" borderId="43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50" fillId="0" borderId="19" xfId="0" applyNumberFormat="1" applyFont="1" applyFill="1" applyBorder="1" applyAlignment="1">
      <alignment vertical="center"/>
    </xf>
    <xf numFmtId="4" fontId="50" fillId="0" borderId="21" xfId="0" applyNumberFormat="1" applyFont="1" applyFill="1" applyBorder="1" applyAlignment="1">
      <alignment vertical="center"/>
    </xf>
    <xf numFmtId="3" fontId="42" fillId="0" borderId="21" xfId="0" applyNumberFormat="1" applyFont="1" applyFill="1" applyBorder="1" applyAlignment="1">
      <alignment vertical="center"/>
    </xf>
    <xf numFmtId="3" fontId="42" fillId="0" borderId="41" xfId="0" applyNumberFormat="1" applyFont="1" applyFill="1" applyBorder="1" applyAlignment="1">
      <alignment vertical="center"/>
    </xf>
    <xf numFmtId="4" fontId="50" fillId="0" borderId="47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5" xfId="0" applyNumberFormat="1" applyFont="1" applyFill="1" applyBorder="1" applyAlignment="1" applyProtection="1">
      <alignment horizontal="right" vertical="center" wrapText="1"/>
    </xf>
    <xf numFmtId="4" fontId="50" fillId="43" borderId="15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21" xfId="0" applyNumberFormat="1" applyFont="1" applyBorder="1" applyAlignment="1" applyProtection="1">
      <alignment vertical="center" wrapText="1"/>
      <protection locked="0"/>
    </xf>
    <xf numFmtId="4" fontId="32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2" fillId="43" borderId="3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9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Fill="1" applyBorder="1" applyAlignment="1" applyProtection="1">
      <alignment horizontal="right" vertical="center" wrapText="1"/>
    </xf>
    <xf numFmtId="4" fontId="42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42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Border="1" applyAlignment="1" applyProtection="1">
      <alignment vertical="center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49" xfId="0" applyNumberFormat="1" applyFont="1" applyFill="1" applyBorder="1" applyAlignment="1" applyProtection="1">
      <alignment horizontal="center" vertical="center" wrapText="1"/>
      <protection locked="0"/>
    </xf>
    <xf numFmtId="49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19" xfId="0" applyNumberFormat="1" applyFont="1" applyFill="1" applyBorder="1" applyAlignment="1" applyProtection="1">
      <alignment vertical="center"/>
      <protection locked="0"/>
    </xf>
    <xf numFmtId="49" fontId="42" fillId="0" borderId="47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</xf>
    <xf numFmtId="4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  <protection locked="0"/>
    </xf>
    <xf numFmtId="49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47" xfId="0" applyNumberFormat="1" applyFont="1" applyFill="1" applyBorder="1" applyAlignment="1" applyProtection="1">
      <alignment vertical="center"/>
      <protection locked="0"/>
    </xf>
    <xf numFmtId="4" fontId="50" fillId="43" borderId="53" xfId="0" applyNumberFormat="1" applyFont="1" applyFill="1" applyBorder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vertical="center"/>
      <protection locked="0"/>
    </xf>
    <xf numFmtId="0" fontId="4" fillId="0" borderId="0" xfId="41" applyFont="1"/>
    <xf numFmtId="49" fontId="50" fillId="0" borderId="47" xfId="0" applyNumberFormat="1" applyFont="1" applyFill="1" applyBorder="1" applyAlignment="1" applyProtection="1">
      <alignment vertical="center"/>
      <protection locked="0"/>
    </xf>
    <xf numFmtId="4" fontId="50" fillId="0" borderId="54" xfId="0" applyNumberFormat="1" applyFont="1" applyFill="1" applyBorder="1" applyAlignment="1" applyProtection="1">
      <alignment vertical="center"/>
      <protection locked="0"/>
    </xf>
    <xf numFmtId="4" fontId="42" fillId="0" borderId="17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vertical="center"/>
    </xf>
    <xf numFmtId="0" fontId="42" fillId="0" borderId="0" xfId="0" applyNumberFormat="1" applyFont="1" applyAlignment="1" applyProtection="1">
      <alignment horizontal="center" vertical="center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42" fillId="0" borderId="55" xfId="0" applyNumberFormat="1" applyFont="1" applyBorder="1" applyAlignment="1" applyProtection="1">
      <alignment horizontal="right" vertical="center" wrapText="1"/>
      <protection locked="0"/>
    </xf>
    <xf numFmtId="4" fontId="50" fillId="0" borderId="56" xfId="0" applyNumberFormat="1" applyFont="1" applyFill="1" applyBorder="1" applyAlignment="1" applyProtection="1">
      <alignment horizontal="right" vertical="center" wrapText="1"/>
    </xf>
    <xf numFmtId="4" fontId="42" fillId="0" borderId="11" xfId="0" applyNumberFormat="1" applyFont="1" applyBorder="1" applyAlignment="1" applyProtection="1">
      <alignment horizontal="right" vertical="center" wrapText="1"/>
      <protection locked="0"/>
    </xf>
    <xf numFmtId="4" fontId="50" fillId="0" borderId="57" xfId="0" applyNumberFormat="1" applyFont="1" applyFill="1" applyBorder="1" applyAlignment="1" applyProtection="1">
      <alignment horizontal="right" vertical="center" wrapText="1"/>
    </xf>
    <xf numFmtId="4" fontId="42" fillId="0" borderId="30" xfId="0" applyNumberFormat="1" applyFont="1" applyBorder="1" applyAlignment="1" applyProtection="1">
      <alignment horizontal="right" vertical="center" wrapText="1"/>
      <protection locked="0"/>
    </xf>
    <xf numFmtId="4" fontId="50" fillId="0" borderId="58" xfId="0" applyNumberFormat="1" applyFont="1" applyFill="1" applyBorder="1" applyAlignment="1" applyProtection="1">
      <alignment horizontal="right" vertical="center" wrapText="1"/>
    </xf>
    <xf numFmtId="4" fontId="42" fillId="43" borderId="55" xfId="0" applyNumberFormat="1" applyFont="1" applyFill="1" applyBorder="1" applyAlignment="1" applyProtection="1">
      <alignment horizontal="right" vertical="center" wrapText="1"/>
      <protection locked="0"/>
    </xf>
    <xf numFmtId="4" fontId="50" fillId="43" borderId="59" xfId="0" applyNumberFormat="1" applyFont="1" applyFill="1" applyBorder="1" applyAlignment="1" applyProtection="1">
      <alignment horizontal="right" vertical="center" wrapText="1"/>
    </xf>
    <xf numFmtId="165" fontId="51" fillId="0" borderId="11" xfId="0" applyNumberFormat="1" applyFont="1" applyBorder="1" applyAlignment="1" applyProtection="1">
      <alignment horizontal="right" vertical="center" wrapText="1"/>
      <protection locked="0"/>
    </xf>
    <xf numFmtId="4" fontId="51" fillId="0" borderId="11" xfId="0" applyNumberFormat="1" applyFont="1" applyBorder="1" applyAlignment="1" applyProtection="1">
      <alignment horizontal="right" vertical="center" wrapText="1"/>
      <protection locked="0"/>
    </xf>
    <xf numFmtId="165" fontId="51" fillId="0" borderId="30" xfId="0" applyNumberFormat="1" applyFont="1" applyBorder="1" applyAlignment="1" applyProtection="1">
      <alignment horizontal="right" vertical="center" wrapText="1"/>
      <protection locked="0"/>
    </xf>
    <xf numFmtId="4" fontId="50" fillId="41" borderId="60" xfId="0" applyNumberFormat="1" applyFont="1" applyFill="1" applyBorder="1" applyAlignment="1" applyProtection="1">
      <alignment horizontal="right" vertical="center" wrapText="1"/>
    </xf>
    <xf numFmtId="4" fontId="37" fillId="41" borderId="15" xfId="0" applyNumberFormat="1" applyFont="1" applyFill="1" applyBorder="1" applyAlignment="1">
      <alignment horizontal="center" vertical="center" wrapText="1"/>
    </xf>
    <xf numFmtId="4" fontId="42" fillId="0" borderId="34" xfId="0" applyNumberFormat="1" applyFont="1" applyFill="1" applyBorder="1" applyAlignment="1">
      <alignment horizontal="right" vertical="center" wrapText="1"/>
    </xf>
    <xf numFmtId="4" fontId="42" fillId="0" borderId="19" xfId="0" applyNumberFormat="1" applyFont="1" applyFill="1" applyBorder="1" applyAlignment="1">
      <alignment horizontal="right" vertical="center" wrapText="1"/>
    </xf>
    <xf numFmtId="4" fontId="42" fillId="0" borderId="47" xfId="0" applyNumberFormat="1" applyFont="1" applyFill="1" applyBorder="1" applyAlignment="1">
      <alignment horizontal="right" vertical="center" wrapText="1"/>
    </xf>
    <xf numFmtId="4" fontId="50" fillId="41" borderId="14" xfId="0" applyNumberFormat="1" applyFont="1" applyFill="1" applyBorder="1" applyAlignment="1">
      <alignment horizontal="right" vertical="center" wrapText="1"/>
    </xf>
    <xf numFmtId="4" fontId="50" fillId="41" borderId="15" xfId="0" applyNumberFormat="1" applyFont="1" applyFill="1" applyBorder="1" applyAlignment="1">
      <alignment horizontal="right" vertical="center" wrapText="1"/>
    </xf>
    <xf numFmtId="4" fontId="56" fillId="0" borderId="0" xfId="0" applyNumberFormat="1" applyFont="1" applyAlignment="1">
      <alignment horizontal="center" vertical="center" wrapText="1"/>
    </xf>
    <xf numFmtId="4" fontId="37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5" xfId="0" applyNumberFormat="1" applyFont="1" applyFill="1" applyBorder="1" applyAlignment="1" applyProtection="1">
      <alignment horizontal="right" vertical="center" wrapText="1"/>
    </xf>
    <xf numFmtId="4" fontId="42" fillId="0" borderId="46" xfId="0" applyNumberFormat="1" applyFont="1" applyBorder="1" applyAlignment="1" applyProtection="1">
      <alignment horizontal="right" vertical="center" wrapText="1"/>
      <protection locked="0"/>
    </xf>
    <xf numFmtId="4" fontId="42" fillId="0" borderId="47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 wrapText="1"/>
      <protection locked="0"/>
    </xf>
    <xf numFmtId="4" fontId="50" fillId="41" borderId="32" xfId="0" applyNumberFormat="1" applyFont="1" applyFill="1" applyBorder="1" applyAlignment="1" applyProtection="1">
      <alignment horizontal="right" vertical="center" wrapText="1"/>
    </xf>
    <xf numFmtId="4" fontId="46" fillId="0" borderId="0" xfId="0" applyNumberFormat="1" applyFont="1" applyAlignment="1">
      <alignment horizontal="left" vertical="center"/>
    </xf>
    <xf numFmtId="4" fontId="42" fillId="0" borderId="18" xfId="0" applyNumberFormat="1" applyFont="1" applyBorder="1" applyAlignment="1" applyProtection="1">
      <alignment vertical="center"/>
      <protection locked="0"/>
    </xf>
    <xf numFmtId="4" fontId="42" fillId="0" borderId="0" xfId="0" applyNumberFormat="1" applyFont="1" applyAlignment="1">
      <alignment vertical="center"/>
    </xf>
    <xf numFmtId="4" fontId="42" fillId="0" borderId="26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Fill="1" applyBorder="1" applyAlignment="1">
      <alignment vertical="center"/>
    </xf>
    <xf numFmtId="4" fontId="57" fillId="0" borderId="0" xfId="0" applyNumberFormat="1" applyFont="1" applyFill="1" applyBorder="1" applyAlignment="1">
      <alignment vertical="center"/>
    </xf>
    <xf numFmtId="4" fontId="37" fillId="43" borderId="61" xfId="0" applyNumberFormat="1" applyFont="1" applyFill="1" applyBorder="1" applyAlignment="1">
      <alignment horizontal="left" vertical="center" wrapText="1"/>
    </xf>
    <xf numFmtId="4" fontId="37" fillId="43" borderId="15" xfId="0" applyNumberFormat="1" applyFont="1" applyFill="1" applyBorder="1" applyAlignment="1">
      <alignment horizontal="center" vertical="center" wrapText="1"/>
    </xf>
    <xf numFmtId="4" fontId="42" fillId="0" borderId="47" xfId="0" applyNumberFormat="1" applyFont="1" applyFill="1" applyBorder="1" applyAlignment="1">
      <alignment vertical="center"/>
    </xf>
    <xf numFmtId="4" fontId="42" fillId="0" borderId="46" xfId="0" applyNumberFormat="1" applyFont="1" applyFill="1" applyBorder="1" applyAlignment="1">
      <alignment vertical="center"/>
    </xf>
    <xf numFmtId="4" fontId="42" fillId="0" borderId="21" xfId="0" applyNumberFormat="1" applyFont="1" applyFill="1" applyBorder="1" applyAlignment="1">
      <alignment vertical="center"/>
    </xf>
    <xf numFmtId="4" fontId="42" fillId="0" borderId="37" xfId="0" applyNumberFormat="1" applyFont="1" applyFill="1" applyBorder="1" applyAlignment="1">
      <alignment vertical="center"/>
    </xf>
    <xf numFmtId="4" fontId="50" fillId="41" borderId="53" xfId="0" applyNumberFormat="1" applyFont="1" applyFill="1" applyBorder="1" applyAlignment="1">
      <alignment horizontal="left" vertical="center"/>
    </xf>
    <xf numFmtId="4" fontId="50" fillId="41" borderId="53" xfId="0" applyNumberFormat="1" applyFont="1" applyFill="1" applyBorder="1" applyAlignment="1">
      <alignment vertical="center"/>
    </xf>
    <xf numFmtId="4" fontId="47" fillId="0" borderId="0" xfId="0" applyNumberFormat="1" applyFont="1" applyAlignment="1">
      <alignment horizontal="justify" vertical="center"/>
    </xf>
    <xf numFmtId="4" fontId="42" fillId="0" borderId="34" xfId="0" applyNumberFormat="1" applyFont="1" applyBorder="1" applyAlignment="1" applyProtection="1">
      <alignment horizontal="right" vertical="center"/>
      <protection locked="0"/>
    </xf>
    <xf numFmtId="4" fontId="42" fillId="0" borderId="19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/>
      <protection locked="0"/>
    </xf>
    <xf numFmtId="4" fontId="51" fillId="0" borderId="37" xfId="0" applyNumberFormat="1" applyFont="1" applyBorder="1" applyAlignment="1" applyProtection="1">
      <alignment horizontal="right" vertical="center"/>
      <protection locked="0"/>
    </xf>
    <xf numFmtId="4" fontId="51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40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 wrapText="1"/>
      <protection locked="0"/>
    </xf>
    <xf numFmtId="4" fontId="50" fillId="41" borderId="15" xfId="0" applyNumberFormat="1" applyFont="1" applyFill="1" applyBorder="1" applyAlignment="1" applyProtection="1">
      <alignment horizontal="right" vertical="center"/>
    </xf>
    <xf numFmtId="4" fontId="50" fillId="0" borderId="62" xfId="0" applyNumberFormat="1" applyFont="1" applyBorder="1" applyAlignment="1" applyProtection="1">
      <alignment horizontal="right" vertical="center" wrapText="1"/>
      <protection locked="0"/>
    </xf>
    <xf numFmtId="4" fontId="50" fillId="0" borderId="49" xfId="0" applyNumberFormat="1" applyFont="1" applyFill="1" applyBorder="1" applyAlignment="1" applyProtection="1">
      <alignment horizontal="right" vertical="center" wrapText="1"/>
    </xf>
    <xf numFmtId="165" fontId="51" fillId="0" borderId="55" xfId="0" applyNumberFormat="1" applyFont="1" applyBorder="1" applyAlignment="1" applyProtection="1">
      <alignment horizontal="right" vertical="center" wrapText="1"/>
      <protection locked="0"/>
    </xf>
    <xf numFmtId="165" fontId="51" fillId="0" borderId="48" xfId="0" applyNumberFormat="1" applyFont="1" applyBorder="1" applyAlignment="1" applyProtection="1">
      <alignment horizontal="right" vertical="center" wrapText="1"/>
      <protection locked="0"/>
    </xf>
    <xf numFmtId="165" fontId="51" fillId="0" borderId="63" xfId="0" applyNumberFormat="1" applyFont="1" applyBorder="1" applyAlignment="1" applyProtection="1">
      <alignment horizontal="right" vertical="center" wrapText="1"/>
      <protection locked="0"/>
    </xf>
    <xf numFmtId="165" fontId="51" fillId="0" borderId="22" xfId="0" applyNumberFormat="1" applyFont="1" applyBorder="1" applyAlignment="1" applyProtection="1">
      <alignment horizontal="right"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</xf>
    <xf numFmtId="0" fontId="68" fillId="0" borderId="0" xfId="0" applyFont="1" applyAlignment="1">
      <alignment horizontal="left"/>
    </xf>
    <xf numFmtId="4" fontId="48" fillId="0" borderId="0" xfId="0" applyNumberFormat="1" applyFont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horizontal="right" vertical="center"/>
    </xf>
    <xf numFmtId="4" fontId="42" fillId="0" borderId="46" xfId="0" applyNumberFormat="1" applyFont="1" applyFill="1" applyBorder="1" applyAlignment="1" applyProtection="1">
      <alignment horizontal="right" vertical="center"/>
      <protection locked="0"/>
    </xf>
    <xf numFmtId="4" fontId="42" fillId="0" borderId="47" xfId="0" applyNumberFormat="1" applyFont="1" applyFill="1" applyBorder="1" applyAlignment="1" applyProtection="1">
      <alignment horizontal="right" vertical="center"/>
      <protection locked="0"/>
    </xf>
    <xf numFmtId="4" fontId="42" fillId="0" borderId="37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/>
      <protection locked="0"/>
    </xf>
    <xf numFmtId="4" fontId="42" fillId="0" borderId="64" xfId="0" applyNumberFormat="1" applyFont="1" applyBorder="1" applyAlignment="1" applyProtection="1">
      <alignment horizontal="right" vertical="center"/>
      <protection locked="0"/>
    </xf>
    <xf numFmtId="4" fontId="42" fillId="0" borderId="25" xfId="0" applyNumberFormat="1" applyFont="1" applyBorder="1" applyAlignment="1" applyProtection="1">
      <alignment horizontal="right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right" vertical="center"/>
    </xf>
    <xf numFmtId="4" fontId="50" fillId="43" borderId="16" xfId="0" applyNumberFormat="1" applyFont="1" applyFill="1" applyBorder="1" applyAlignment="1" applyProtection="1">
      <alignment vertical="center"/>
      <protection locked="0"/>
    </xf>
    <xf numFmtId="4" fontId="50" fillId="0" borderId="46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Border="1" applyAlignment="1" applyProtection="1">
      <alignment vertical="center"/>
      <protection locked="0"/>
    </xf>
    <xf numFmtId="4" fontId="51" fillId="0" borderId="47" xfId="0" applyNumberFormat="1" applyFont="1" applyBorder="1" applyAlignment="1" applyProtection="1">
      <alignment vertical="center"/>
      <protection locked="0"/>
    </xf>
    <xf numFmtId="4" fontId="51" fillId="0" borderId="48" xfId="0" applyNumberFormat="1" applyFont="1" applyBorder="1" applyAlignment="1" applyProtection="1">
      <alignment vertical="center"/>
      <protection locked="0"/>
    </xf>
    <xf numFmtId="4" fontId="50" fillId="0" borderId="48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horizontal="right" vertical="center"/>
      <protection locked="0"/>
    </xf>
    <xf numFmtId="4" fontId="51" fillId="0" borderId="22" xfId="0" applyNumberFormat="1" applyFont="1" applyBorder="1" applyAlignment="1" applyProtection="1">
      <alignment horizontal="right" vertical="center"/>
      <protection locked="0"/>
    </xf>
    <xf numFmtId="4" fontId="50" fillId="43" borderId="15" xfId="0" applyNumberFormat="1" applyFont="1" applyFill="1" applyBorder="1" applyAlignment="1" applyProtection="1">
      <alignment vertical="center"/>
    </xf>
    <xf numFmtId="4" fontId="69" fillId="44" borderId="93" xfId="0" applyNumberFormat="1" applyFont="1" applyFill="1" applyBorder="1" applyAlignment="1">
      <alignment horizontal="right"/>
    </xf>
    <xf numFmtId="4" fontId="69" fillId="45" borderId="93" xfId="0" applyNumberFormat="1" applyFont="1" applyFill="1" applyBorder="1" applyAlignment="1">
      <alignment horizontal="right"/>
    </xf>
    <xf numFmtId="4" fontId="70" fillId="0" borderId="93" xfId="0" applyNumberFormat="1" applyFont="1" applyBorder="1" applyAlignment="1">
      <alignment horizontal="right"/>
    </xf>
    <xf numFmtId="2" fontId="70" fillId="0" borderId="93" xfId="0" applyNumberFormat="1" applyFont="1" applyBorder="1" applyAlignment="1">
      <alignment horizontal="right"/>
    </xf>
    <xf numFmtId="4" fontId="70" fillId="0" borderId="94" xfId="0" applyNumberFormat="1" applyFont="1" applyBorder="1" applyAlignment="1">
      <alignment horizontal="right"/>
    </xf>
    <xf numFmtId="4" fontId="69" fillId="45" borderId="95" xfId="0" applyNumberFormat="1" applyFont="1" applyFill="1" applyBorder="1" applyAlignment="1">
      <alignment horizontal="right"/>
    </xf>
    <xf numFmtId="4" fontId="69" fillId="0" borderId="93" xfId="0" applyNumberFormat="1" applyFont="1" applyFill="1" applyBorder="1" applyAlignment="1">
      <alignment horizontal="right"/>
    </xf>
    <xf numFmtId="4" fontId="70" fillId="0" borderId="93" xfId="0" applyNumberFormat="1" applyFont="1" applyFill="1" applyBorder="1" applyAlignment="1">
      <alignment horizontal="right"/>
    </xf>
    <xf numFmtId="4" fontId="69" fillId="44" borderId="96" xfId="0" applyNumberFormat="1" applyFont="1" applyFill="1" applyBorder="1" applyAlignment="1">
      <alignment horizontal="right"/>
    </xf>
    <xf numFmtId="4" fontId="37" fillId="43" borderId="32" xfId="0" applyNumberFormat="1" applyFont="1" applyFill="1" applyBorder="1" applyAlignment="1">
      <alignment horizontal="center" vertical="center" wrapText="1"/>
    </xf>
    <xf numFmtId="4" fontId="37" fillId="41" borderId="32" xfId="0" applyNumberFormat="1" applyFont="1" applyFill="1" applyBorder="1" applyAlignment="1" applyProtection="1">
      <alignment horizontal="right" vertical="center" wrapText="1"/>
    </xf>
    <xf numFmtId="4" fontId="50" fillId="41" borderId="16" xfId="0" applyNumberFormat="1" applyFont="1" applyFill="1" applyBorder="1" applyAlignment="1" applyProtection="1">
      <alignment horizontal="right" vertical="center" wrapText="1"/>
    </xf>
    <xf numFmtId="4" fontId="42" fillId="0" borderId="52" xfId="0" applyNumberFormat="1" applyFont="1" applyFill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>
      <alignment horizontal="left" vertical="center" wrapText="1"/>
    </xf>
    <xf numFmtId="4" fontId="50" fillId="43" borderId="15" xfId="0" applyNumberFormat="1" applyFont="1" applyFill="1" applyBorder="1" applyAlignment="1">
      <alignment horizontal="center" vertical="center" wrapText="1"/>
    </xf>
    <xf numFmtId="4" fontId="50" fillId="43" borderId="3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justify" vertical="center"/>
    </xf>
    <xf numFmtId="4" fontId="42" fillId="0" borderId="65" xfId="0" applyNumberFormat="1" applyFont="1" applyBorder="1" applyAlignment="1">
      <alignment vertical="center" wrapText="1"/>
    </xf>
    <xf numFmtId="4" fontId="42" fillId="0" borderId="66" xfId="0" applyNumberFormat="1" applyFont="1" applyBorder="1" applyAlignment="1">
      <alignment vertical="center" wrapText="1"/>
    </xf>
    <xf numFmtId="4" fontId="50" fillId="43" borderId="53" xfId="0" applyNumberFormat="1" applyFont="1" applyFill="1" applyBorder="1" applyAlignment="1">
      <alignment horizontal="left" vertical="center"/>
    </xf>
    <xf numFmtId="4" fontId="50" fillId="43" borderId="32" xfId="0" applyNumberFormat="1" applyFont="1" applyFill="1" applyBorder="1" applyAlignment="1">
      <alignment horizontal="left" vertical="center"/>
    </xf>
    <xf numFmtId="4" fontId="50" fillId="43" borderId="16" xfId="0" applyNumberFormat="1" applyFont="1" applyFill="1" applyBorder="1" applyAlignment="1">
      <alignment horizontal="lef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4" xfId="0" applyNumberFormat="1" applyFont="1" applyBorder="1" applyAlignment="1">
      <alignment horizontal="right" vertical="center"/>
    </xf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4" fontId="42" fillId="0" borderId="0" xfId="0" applyNumberFormat="1" applyFont="1" applyFill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67" fillId="0" borderId="84" xfId="0" applyNumberFormat="1" applyFont="1" applyBorder="1" applyAlignment="1">
      <alignment horizontal="right"/>
    </xf>
    <xf numFmtId="4" fontId="67" fillId="0" borderId="97" xfId="0" applyNumberFormat="1" applyFont="1" applyBorder="1" applyAlignment="1">
      <alignment horizontal="right"/>
    </xf>
    <xf numFmtId="4" fontId="67" fillId="0" borderId="98" xfId="0" applyNumberFormat="1" applyFont="1" applyFill="1" applyBorder="1" applyAlignment="1">
      <alignment horizontal="right"/>
    </xf>
    <xf numFmtId="4" fontId="67" fillId="0" borderId="84" xfId="0" applyNumberFormat="1" applyFont="1" applyFill="1" applyBorder="1" applyAlignment="1">
      <alignment horizontal="right"/>
    </xf>
    <xf numFmtId="4" fontId="31" fillId="0" borderId="0" xfId="0" applyNumberFormat="1" applyFont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4" fontId="31" fillId="0" borderId="34" xfId="0" applyNumberFormat="1" applyFont="1" applyFill="1" applyBorder="1" applyAlignment="1">
      <alignment horizontal="right" vertical="center" wrapText="1"/>
    </xf>
    <xf numFmtId="4" fontId="31" fillId="0" borderId="19" xfId="0" applyNumberFormat="1" applyFont="1" applyFill="1" applyBorder="1" applyAlignment="1">
      <alignment horizontal="right" vertical="center" wrapText="1"/>
    </xf>
    <xf numFmtId="4" fontId="31" fillId="0" borderId="46" xfId="0" applyNumberFormat="1" applyFont="1" applyFill="1" applyBorder="1" applyAlignment="1">
      <alignment horizontal="right" vertical="center" wrapText="1"/>
    </xf>
    <xf numFmtId="4" fontId="31" fillId="0" borderId="47" xfId="0" applyNumberFormat="1" applyFont="1" applyFill="1" applyBorder="1" applyAlignment="1">
      <alignment horizontal="right" vertical="center" wrapText="1"/>
    </xf>
    <xf numFmtId="4" fontId="31" fillId="0" borderId="40" xfId="0" applyNumberFormat="1" applyFont="1" applyFill="1" applyBorder="1" applyAlignment="1">
      <alignment horizontal="right" vertical="center" wrapText="1"/>
    </xf>
    <xf numFmtId="4" fontId="31" fillId="0" borderId="41" xfId="0" applyNumberFormat="1" applyFont="1" applyFill="1" applyBorder="1" applyAlignment="1">
      <alignment horizontal="right" vertical="center" wrapText="1"/>
    </xf>
    <xf numFmtId="4" fontId="31" fillId="0" borderId="64" xfId="0" applyNumberFormat="1" applyFont="1" applyFill="1" applyBorder="1" applyAlignment="1">
      <alignment horizontal="right" vertical="center" wrapText="1"/>
    </xf>
    <xf numFmtId="4" fontId="31" fillId="0" borderId="25" xfId="0" applyNumberFormat="1" applyFont="1" applyFill="1" applyBorder="1" applyAlignment="1">
      <alignment horizontal="right" vertical="center" wrapText="1"/>
    </xf>
    <xf numFmtId="4" fontId="37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/>
    </xf>
    <xf numFmtId="4" fontId="42" fillId="0" borderId="47" xfId="0" applyNumberFormat="1" applyFont="1" applyBorder="1" applyAlignment="1" applyProtection="1">
      <alignment vertical="center"/>
      <protection locked="0"/>
    </xf>
    <xf numFmtId="4" fontId="42" fillId="0" borderId="48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 applyProtection="1">
      <alignment vertical="center"/>
      <protection locked="0"/>
    </xf>
    <xf numFmtId="4" fontId="42" fillId="0" borderId="22" xfId="0" applyNumberFormat="1" applyFont="1" applyBorder="1" applyAlignment="1" applyProtection="1">
      <alignment vertical="center"/>
      <protection locked="0"/>
    </xf>
    <xf numFmtId="4" fontId="50" fillId="0" borderId="15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vertical="center"/>
      <protection locked="0"/>
    </xf>
    <xf numFmtId="4" fontId="51" fillId="0" borderId="22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 applyProtection="1">
      <alignment vertical="center"/>
    </xf>
    <xf numFmtId="4" fontId="42" fillId="0" borderId="37" xfId="0" applyNumberFormat="1" applyFont="1" applyFill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42" fillId="0" borderId="0" xfId="0" applyNumberFormat="1" applyFont="1" applyFill="1" applyBorder="1" applyAlignment="1" applyProtection="1">
      <alignment vertical="center"/>
    </xf>
    <xf numFmtId="4" fontId="51" fillId="0" borderId="0" xfId="0" applyNumberFormat="1" applyFont="1" applyFill="1" applyBorder="1" applyAlignment="1" applyProtection="1">
      <alignment vertical="center"/>
      <protection locked="0"/>
    </xf>
    <xf numFmtId="4" fontId="60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60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59" fillId="0" borderId="15" xfId="0" applyNumberFormat="1" applyFont="1" applyFill="1" applyBorder="1" applyAlignment="1" applyProtection="1">
      <alignment vertical="center"/>
    </xf>
    <xf numFmtId="4" fontId="47" fillId="0" borderId="47" xfId="0" applyNumberFormat="1" applyFont="1" applyBorder="1" applyAlignment="1" applyProtection="1">
      <alignment vertical="center"/>
      <protection locked="0"/>
    </xf>
    <xf numFmtId="4" fontId="47" fillId="0" borderId="48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21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Border="1" applyAlignment="1" applyProtection="1">
      <alignment vertical="center"/>
      <protection locked="0"/>
    </xf>
    <xf numFmtId="4" fontId="47" fillId="0" borderId="61" xfId="0" applyNumberFormat="1" applyFont="1" applyBorder="1" applyAlignment="1" applyProtection="1">
      <alignment vertical="center"/>
      <protection locked="0"/>
    </xf>
    <xf numFmtId="4" fontId="47" fillId="0" borderId="13" xfId="0" applyNumberFormat="1" applyFont="1" applyBorder="1" applyAlignment="1" applyProtection="1">
      <alignment vertical="center"/>
      <protection locked="0"/>
    </xf>
    <xf numFmtId="4" fontId="59" fillId="0" borderId="15" xfId="0" applyNumberFormat="1" applyFont="1" applyBorder="1" applyAlignment="1" applyProtection="1">
      <alignment vertical="center"/>
      <protection locked="0"/>
    </xf>
    <xf numFmtId="4" fontId="59" fillId="0" borderId="16" xfId="0" applyNumberFormat="1" applyFont="1" applyBorder="1" applyAlignment="1" applyProtection="1">
      <alignment vertical="center"/>
      <protection locked="0"/>
    </xf>
    <xf numFmtId="4" fontId="59" fillId="0" borderId="17" xfId="0" applyNumberFormat="1" applyFont="1" applyBorder="1" applyAlignment="1" applyProtection="1">
      <alignment vertical="center"/>
      <protection locked="0"/>
    </xf>
    <xf numFmtId="4" fontId="59" fillId="0" borderId="18" xfId="0" applyNumberFormat="1" applyFont="1" applyBorder="1" applyAlignment="1" applyProtection="1">
      <alignment vertical="center"/>
      <protection locked="0"/>
    </xf>
    <xf numFmtId="4" fontId="47" fillId="0" borderId="47" xfId="0" applyNumberFormat="1" applyFont="1" applyFill="1" applyBorder="1" applyAlignment="1" applyProtection="1">
      <alignment vertical="center"/>
    </xf>
    <xf numFmtId="4" fontId="55" fillId="0" borderId="21" xfId="0" applyNumberFormat="1" applyFont="1" applyBorder="1" applyAlignment="1" applyProtection="1">
      <alignment vertical="center"/>
      <protection locked="0"/>
    </xf>
    <xf numFmtId="4" fontId="55" fillId="0" borderId="22" xfId="0" applyNumberFormat="1" applyFont="1" applyBorder="1" applyAlignment="1" applyProtection="1">
      <alignment vertical="center"/>
      <protection locked="0"/>
    </xf>
    <xf numFmtId="4" fontId="47" fillId="0" borderId="21" xfId="0" applyNumberFormat="1" applyFont="1" applyFill="1" applyBorder="1" applyAlignment="1" applyProtection="1">
      <alignment vertical="center"/>
    </xf>
    <xf numFmtId="4" fontId="59" fillId="43" borderId="15" xfId="0" applyNumberFormat="1" applyFont="1" applyFill="1" applyBorder="1" applyAlignment="1" applyProtection="1">
      <alignment vertical="center"/>
    </xf>
    <xf numFmtId="4" fontId="42" fillId="0" borderId="41" xfId="0" applyNumberFormat="1" applyFont="1" applyBorder="1" applyAlignment="1" applyProtection="1">
      <alignment vertical="center"/>
      <protection locked="0"/>
    </xf>
    <xf numFmtId="4" fontId="42" fillId="0" borderId="42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Border="1" applyAlignment="1" applyProtection="1">
      <alignment vertical="center"/>
      <protection locked="0"/>
    </xf>
    <xf numFmtId="4" fontId="51" fillId="0" borderId="19" xfId="0" applyNumberFormat="1" applyFont="1" applyBorder="1" applyAlignment="1" applyProtection="1">
      <alignment vertical="center"/>
      <protection locked="0"/>
    </xf>
    <xf numFmtId="4" fontId="51" fillId="0" borderId="20" xfId="0" applyNumberFormat="1" applyFont="1" applyBorder="1" applyAlignment="1" applyProtection="1">
      <alignment vertical="center"/>
      <protection locked="0"/>
    </xf>
    <xf numFmtId="4" fontId="51" fillId="0" borderId="25" xfId="0" applyNumberFormat="1" applyFont="1" applyBorder="1" applyAlignment="1" applyProtection="1">
      <alignment vertical="center"/>
      <protection locked="0"/>
    </xf>
    <xf numFmtId="4" fontId="51" fillId="0" borderId="26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Fill="1" applyBorder="1" applyAlignment="1" applyProtection="1">
      <alignment vertical="center"/>
    </xf>
    <xf numFmtId="4" fontId="53" fillId="0" borderId="19" xfId="0" applyNumberFormat="1" applyFont="1" applyFill="1" applyBorder="1" applyAlignment="1" applyProtection="1">
      <alignment vertical="center"/>
      <protection locked="0"/>
    </xf>
    <xf numFmtId="4" fontId="51" fillId="0" borderId="19" xfId="0" applyNumberFormat="1" applyFont="1" applyFill="1" applyBorder="1" applyAlignment="1" applyProtection="1">
      <alignment vertical="center"/>
    </xf>
    <xf numFmtId="4" fontId="53" fillId="0" borderId="21" xfId="0" applyNumberFormat="1" applyFont="1" applyFill="1" applyBorder="1" applyAlignment="1" applyProtection="1">
      <alignment vertical="center"/>
      <protection locked="0"/>
    </xf>
    <xf numFmtId="4" fontId="51" fillId="0" borderId="21" xfId="0" applyNumberFormat="1" applyFont="1" applyFill="1" applyBorder="1" applyAlignment="1" applyProtection="1">
      <alignment vertical="center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1" fillId="0" borderId="41" xfId="0" applyNumberFormat="1" applyFont="1" applyBorder="1" applyAlignment="1" applyProtection="1">
      <alignment vertical="center"/>
      <protection locked="0"/>
    </xf>
    <xf numFmtId="4" fontId="51" fillId="0" borderId="42" xfId="0" applyNumberFormat="1" applyFont="1" applyBorder="1" applyAlignment="1" applyProtection="1">
      <alignment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</xf>
    <xf numFmtId="4" fontId="42" fillId="0" borderId="25" xfId="0" applyNumberFormat="1" applyFont="1" applyBorder="1" applyAlignment="1" applyProtection="1">
      <alignment vertical="center"/>
      <protection locked="0"/>
    </xf>
    <xf numFmtId="4" fontId="50" fillId="42" borderId="15" xfId="0" applyNumberFormat="1" applyFont="1" applyFill="1" applyBorder="1" applyAlignment="1" applyProtection="1">
      <alignment horizontal="right" vertical="center"/>
    </xf>
    <xf numFmtId="4" fontId="42" fillId="0" borderId="19" xfId="0" applyNumberFormat="1" applyFont="1" applyBorder="1" applyAlignment="1" applyProtection="1">
      <alignment vertical="center"/>
      <protection locked="0"/>
    </xf>
    <xf numFmtId="4" fontId="42" fillId="0" borderId="20" xfId="0" applyNumberFormat="1" applyFont="1" applyBorder="1" applyAlignment="1" applyProtection="1">
      <alignment vertical="center"/>
      <protection locked="0"/>
    </xf>
    <xf numFmtId="4" fontId="42" fillId="0" borderId="17" xfId="0" applyNumberFormat="1" applyFont="1" applyBorder="1" applyAlignment="1" applyProtection="1">
      <alignment vertical="center"/>
      <protection locked="0"/>
    </xf>
    <xf numFmtId="4" fontId="47" fillId="0" borderId="0" xfId="0" applyNumberFormat="1" applyFont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42" fillId="0" borderId="26" xfId="0" applyNumberFormat="1" applyFont="1" applyBorder="1" applyAlignment="1" applyProtection="1">
      <alignment vertical="center"/>
      <protection locked="0"/>
    </xf>
    <xf numFmtId="4" fontId="53" fillId="0" borderId="54" xfId="0" applyNumberFormat="1" applyFont="1" applyFill="1" applyBorder="1" applyAlignment="1" applyProtection="1">
      <alignment vertical="center"/>
      <protection locked="0"/>
    </xf>
    <xf numFmtId="4" fontId="53" fillId="0" borderId="25" xfId="0" applyNumberFormat="1" applyFont="1" applyFill="1" applyBorder="1" applyAlignment="1" applyProtection="1">
      <alignment vertical="center"/>
      <protection locked="0"/>
    </xf>
    <xf numFmtId="4" fontId="53" fillId="0" borderId="36" xfId="0" applyNumberFormat="1" applyFont="1" applyFill="1" applyBorder="1" applyAlignment="1" applyProtection="1">
      <alignment vertical="center"/>
      <protection locked="0"/>
    </xf>
    <xf numFmtId="0" fontId="66" fillId="0" borderId="31" xfId="0" applyFont="1" applyBorder="1"/>
    <xf numFmtId="0" fontId="66" fillId="0" borderId="25" xfId="0" applyFont="1" applyBorder="1"/>
    <xf numFmtId="0" fontId="42" fillId="0" borderId="0" xfId="0" applyNumberFormat="1" applyFont="1" applyAlignment="1">
      <alignment vertical="center"/>
    </xf>
    <xf numFmtId="4" fontId="50" fillId="41" borderId="53" xfId="0" applyNumberFormat="1" applyFont="1" applyFill="1" applyBorder="1" applyAlignment="1">
      <alignment horizontal="center" vertical="center"/>
    </xf>
    <xf numFmtId="4" fontId="50" fillId="41" borderId="15" xfId="0" applyNumberFormat="1" applyFont="1" applyFill="1" applyBorder="1" applyAlignment="1">
      <alignment horizontal="center" vertical="center"/>
    </xf>
    <xf numFmtId="4" fontId="50" fillId="41" borderId="32" xfId="0" applyNumberFormat="1" applyFont="1" applyFill="1" applyBorder="1" applyAlignment="1">
      <alignment horizontal="center" vertical="center"/>
    </xf>
    <xf numFmtId="4" fontId="42" fillId="0" borderId="69" xfId="0" applyNumberFormat="1" applyFont="1" applyFill="1" applyBorder="1" applyAlignment="1" applyProtection="1">
      <alignment vertical="center"/>
      <protection locked="0"/>
    </xf>
    <xf numFmtId="4" fontId="42" fillId="0" borderId="41" xfId="0" applyNumberFormat="1" applyFont="1" applyFill="1" applyBorder="1" applyAlignment="1" applyProtection="1">
      <alignment vertical="center"/>
      <protection locked="0"/>
    </xf>
    <xf numFmtId="4" fontId="42" fillId="0" borderId="40" xfId="0" applyNumberFormat="1" applyFont="1" applyFill="1" applyBorder="1" applyAlignment="1" applyProtection="1">
      <alignment vertical="center"/>
      <protection locked="0"/>
    </xf>
    <xf numFmtId="4" fontId="50" fillId="42" borderId="53" xfId="0" applyNumberFormat="1" applyFont="1" applyFill="1" applyBorder="1" applyAlignment="1" applyProtection="1">
      <alignment vertical="center"/>
    </xf>
    <xf numFmtId="4" fontId="50" fillId="42" borderId="15" xfId="0" applyNumberFormat="1" applyFont="1" applyFill="1" applyBorder="1" applyAlignment="1" applyProtection="1">
      <alignment vertical="center"/>
    </xf>
    <xf numFmtId="4" fontId="48" fillId="0" borderId="0" xfId="0" applyNumberFormat="1" applyFont="1" applyAlignment="1">
      <alignment vertical="center"/>
    </xf>
    <xf numFmtId="4" fontId="50" fillId="0" borderId="54" xfId="0" applyNumberFormat="1" applyFont="1" applyFill="1" applyBorder="1" applyAlignment="1">
      <alignment horizontal="right" vertical="center"/>
    </xf>
    <xf numFmtId="4" fontId="50" fillId="0" borderId="46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Border="1" applyAlignment="1">
      <alignment horizontal="right" vertical="center"/>
    </xf>
    <xf numFmtId="4" fontId="50" fillId="0" borderId="68" xfId="0" applyNumberFormat="1" applyFont="1" applyBorder="1" applyAlignment="1">
      <alignment horizontal="right" vertical="center"/>
    </xf>
    <xf numFmtId="4" fontId="42" fillId="0" borderId="25" xfId="0" applyNumberFormat="1" applyFont="1" applyBorder="1" applyAlignment="1">
      <alignment vertical="center"/>
    </xf>
    <xf numFmtId="4" fontId="42" fillId="0" borderId="64" xfId="0" applyNumberFormat="1" applyFont="1" applyBorder="1" applyAlignment="1">
      <alignment vertical="center"/>
    </xf>
    <xf numFmtId="4" fontId="48" fillId="41" borderId="53" xfId="0" applyNumberFormat="1" applyFont="1" applyFill="1" applyBorder="1" applyAlignment="1">
      <alignment horizontal="center" vertical="center"/>
    </xf>
    <xf numFmtId="4" fontId="48" fillId="41" borderId="15" xfId="0" applyNumberFormat="1" applyFont="1" applyFill="1" applyBorder="1" applyAlignment="1">
      <alignment horizontal="center" vertical="center"/>
    </xf>
    <xf numFmtId="4" fontId="48" fillId="41" borderId="32" xfId="0" applyNumberFormat="1" applyFont="1" applyFill="1" applyBorder="1" applyAlignment="1">
      <alignment horizontal="center" vertical="center" wrapText="1"/>
    </xf>
    <xf numFmtId="4" fontId="48" fillId="41" borderId="15" xfId="0" applyNumberFormat="1" applyFont="1" applyFill="1" applyBorder="1" applyAlignment="1">
      <alignment horizontal="center" vertical="center" wrapText="1"/>
    </xf>
    <xf numFmtId="0" fontId="66" fillId="0" borderId="0" xfId="0" applyFont="1" applyBorder="1" applyAlignment="1">
      <alignment wrapText="1"/>
    </xf>
    <xf numFmtId="4" fontId="64" fillId="0" borderId="0" xfId="0" applyNumberFormat="1" applyFont="1" applyFill="1" applyBorder="1" applyAlignment="1">
      <alignment horizontal="right"/>
    </xf>
    <xf numFmtId="0" fontId="64" fillId="44" borderId="48" xfId="0" applyFont="1" applyFill="1" applyBorder="1" applyAlignment="1">
      <alignment horizontal="center" wrapText="1"/>
    </xf>
    <xf numFmtId="4" fontId="64" fillId="0" borderId="22" xfId="0" applyNumberFormat="1" applyFont="1" applyBorder="1" applyAlignment="1">
      <alignment horizontal="right"/>
    </xf>
    <xf numFmtId="2" fontId="67" fillId="0" borderId="22" xfId="0" applyNumberFormat="1" applyFont="1" applyBorder="1" applyAlignment="1">
      <alignment wrapText="1"/>
    </xf>
    <xf numFmtId="2" fontId="67" fillId="0" borderId="22" xfId="0" applyNumberFormat="1" applyFont="1" applyBorder="1" applyAlignment="1">
      <alignment horizontal="right"/>
    </xf>
    <xf numFmtId="4" fontId="69" fillId="43" borderId="66" xfId="0" applyNumberFormat="1" applyFont="1" applyFill="1" applyBorder="1" applyAlignment="1">
      <alignment horizontal="right"/>
    </xf>
    <xf numFmtId="2" fontId="67" fillId="0" borderId="11" xfId="0" applyNumberFormat="1" applyFont="1" applyBorder="1" applyAlignment="1">
      <alignment horizontal="right"/>
    </xf>
    <xf numFmtId="0" fontId="64" fillId="44" borderId="70" xfId="0" applyFont="1" applyFill="1" applyBorder="1" applyAlignment="1">
      <alignment horizontal="center" wrapText="1"/>
    </xf>
    <xf numFmtId="0" fontId="64" fillId="44" borderId="71" xfId="0" applyFont="1" applyFill="1" applyBorder="1" applyAlignment="1">
      <alignment horizontal="center" wrapText="1"/>
    </xf>
    <xf numFmtId="0" fontId="64" fillId="0" borderId="21" xfId="0" applyFont="1" applyBorder="1" applyAlignment="1">
      <alignment wrapText="1"/>
    </xf>
    <xf numFmtId="4" fontId="64" fillId="0" borderId="71" xfId="0" applyNumberFormat="1" applyFont="1" applyBorder="1" applyAlignment="1">
      <alignment horizontal="right"/>
    </xf>
    <xf numFmtId="4" fontId="33" fillId="0" borderId="35" xfId="0" applyNumberFormat="1" applyFont="1" applyBorder="1" applyAlignment="1">
      <alignment vertical="center"/>
    </xf>
    <xf numFmtId="2" fontId="67" fillId="0" borderId="71" xfId="0" applyNumberFormat="1" applyFont="1" applyBorder="1" applyAlignment="1">
      <alignment wrapText="1"/>
    </xf>
    <xf numFmtId="4" fontId="67" fillId="0" borderId="71" xfId="0" applyNumberFormat="1" applyFont="1" applyBorder="1" applyAlignment="1">
      <alignment horizontal="right"/>
    </xf>
    <xf numFmtId="0" fontId="64" fillId="43" borderId="25" xfId="0" applyFont="1" applyFill="1" applyBorder="1" applyAlignment="1">
      <alignment wrapText="1"/>
    </xf>
    <xf numFmtId="4" fontId="69" fillId="43" borderId="72" xfId="0" applyNumberFormat="1" applyFont="1" applyFill="1" applyBorder="1" applyAlignment="1">
      <alignment horizontal="right"/>
    </xf>
    <xf numFmtId="4" fontId="69" fillId="43" borderId="65" xfId="0" applyNumberFormat="1" applyFont="1" applyFill="1" applyBorder="1" applyAlignment="1">
      <alignment horizontal="right"/>
    </xf>
    <xf numFmtId="4" fontId="69" fillId="43" borderId="26" xfId="0" applyNumberFormat="1" applyFont="1" applyFill="1" applyBorder="1" applyAlignment="1">
      <alignment horizontal="right"/>
    </xf>
    <xf numFmtId="4" fontId="35" fillId="0" borderId="0" xfId="0" applyNumberFormat="1" applyFont="1" applyFill="1" applyAlignment="1" applyProtection="1">
      <alignment vertical="center"/>
      <protection locked="0"/>
    </xf>
    <xf numFmtId="4" fontId="36" fillId="0" borderId="0" xfId="0" applyNumberFormat="1" applyFont="1" applyFill="1" applyAlignment="1" applyProtection="1">
      <alignment vertical="center"/>
      <protection locked="0"/>
    </xf>
    <xf numFmtId="4" fontId="50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32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 wrapText="1"/>
      <protection locked="0"/>
    </xf>
    <xf numFmtId="4" fontId="50" fillId="0" borderId="43" xfId="0" applyNumberFormat="1" applyFont="1" applyFill="1" applyBorder="1" applyAlignment="1" applyProtection="1">
      <alignment vertical="center" wrapText="1"/>
      <protection locked="0"/>
    </xf>
    <xf numFmtId="4" fontId="50" fillId="0" borderId="73" xfId="0" applyNumberFormat="1" applyFont="1" applyFill="1" applyBorder="1" applyAlignment="1" applyProtection="1">
      <alignment vertical="center" wrapText="1"/>
      <protection locked="0"/>
    </xf>
    <xf numFmtId="4" fontId="50" fillId="0" borderId="74" xfId="0" applyNumberFormat="1" applyFont="1" applyFill="1" applyBorder="1" applyAlignment="1" applyProtection="1">
      <alignment vertical="center" wrapText="1"/>
      <protection locked="0"/>
    </xf>
    <xf numFmtId="4" fontId="51" fillId="0" borderId="47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8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5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49" xfId="0" applyNumberFormat="1" applyFont="1" applyFill="1" applyBorder="1" applyAlignment="1" applyProtection="1">
      <alignment horizontal="right" vertical="center" wrapText="1"/>
    </xf>
    <xf numFmtId="4" fontId="51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3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2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37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21" xfId="0" applyNumberFormat="1" applyFont="1" applyFill="1" applyBorder="1" applyAlignment="1" applyProtection="1">
      <alignment horizontal="right" vertical="center" wrapText="1"/>
    </xf>
    <xf numFmtId="4" fontId="53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7" xfId="0" applyNumberFormat="1" applyFont="1" applyFill="1" applyBorder="1" applyAlignment="1" applyProtection="1">
      <alignment vertical="center" wrapText="1"/>
      <protection locked="0"/>
    </xf>
    <xf numFmtId="4" fontId="51" fillId="0" borderId="21" xfId="0" applyNumberFormat="1" applyFont="1" applyFill="1" applyBorder="1" applyAlignment="1" applyProtection="1">
      <alignment vertical="center" wrapText="1"/>
      <protection locked="0"/>
    </xf>
    <xf numFmtId="4" fontId="53" fillId="0" borderId="21" xfId="0" applyNumberFormat="1" applyFont="1" applyFill="1" applyBorder="1" applyAlignment="1" applyProtection="1">
      <alignment vertical="center" wrapText="1"/>
      <protection locked="0"/>
    </xf>
    <xf numFmtId="4" fontId="42" fillId="43" borderId="65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60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4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5" xfId="0" applyNumberFormat="1" applyFont="1" applyFill="1" applyBorder="1" applyAlignment="1">
      <alignment horizontal="left" vertical="center" wrapText="1"/>
    </xf>
    <xf numFmtId="4" fontId="50" fillId="43" borderId="43" xfId="0" applyNumberFormat="1" applyFont="1" applyFill="1" applyBorder="1" applyAlignment="1" applyProtection="1">
      <alignment horizontal="right" vertical="center" wrapText="1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3" fillId="0" borderId="0" xfId="0" applyNumberFormat="1" applyFont="1" applyAlignment="1">
      <alignment horizontal="left" vertical="center"/>
    </xf>
    <xf numFmtId="0" fontId="64" fillId="44" borderId="76" xfId="0" applyFont="1" applyFill="1" applyBorder="1" applyAlignment="1">
      <alignment horizontal="center" wrapText="1"/>
    </xf>
    <xf numFmtId="0" fontId="64" fillId="44" borderId="65" xfId="0" applyFont="1" applyFill="1" applyBorder="1" applyAlignment="1">
      <alignment horizontal="center" wrapText="1"/>
    </xf>
    <xf numFmtId="0" fontId="64" fillId="44" borderId="30" xfId="0" applyFont="1" applyFill="1" applyBorder="1" applyAlignment="1">
      <alignment horizontal="center" wrapText="1"/>
    </xf>
    <xf numFmtId="0" fontId="64" fillId="44" borderId="31" xfId="0" applyFont="1" applyFill="1" applyBorder="1" applyAlignment="1">
      <alignment horizontal="center" wrapText="1"/>
    </xf>
    <xf numFmtId="0" fontId="67" fillId="0" borderId="28" xfId="0" applyFont="1" applyBorder="1" applyAlignment="1">
      <alignment wrapText="1"/>
    </xf>
    <xf numFmtId="2" fontId="67" fillId="0" borderId="55" xfId="0" applyNumberFormat="1" applyFont="1" applyFill="1" applyBorder="1" applyAlignment="1">
      <alignment wrapText="1"/>
    </xf>
    <xf numFmtId="4" fontId="31" fillId="0" borderId="55" xfId="0" applyNumberFormat="1" applyFont="1" applyFill="1" applyBorder="1" applyAlignment="1">
      <alignment vertical="center" wrapText="1"/>
    </xf>
    <xf numFmtId="4" fontId="31" fillId="0" borderId="59" xfId="0" applyNumberFormat="1" applyFont="1" applyFill="1" applyBorder="1" applyAlignment="1">
      <alignment vertical="center" wrapText="1"/>
    </xf>
    <xf numFmtId="4" fontId="37" fillId="43" borderId="29" xfId="0" applyNumberFormat="1" applyFont="1" applyFill="1" applyBorder="1" applyAlignment="1">
      <alignment vertical="center" wrapText="1"/>
    </xf>
    <xf numFmtId="4" fontId="37" fillId="43" borderId="30" xfId="0" applyNumberFormat="1" applyFont="1" applyFill="1" applyBorder="1" applyAlignment="1">
      <alignment horizontal="right" vertical="center" wrapText="1"/>
    </xf>
    <xf numFmtId="4" fontId="37" fillId="43" borderId="31" xfId="0" applyNumberFormat="1" applyFont="1" applyFill="1" applyBorder="1" applyAlignment="1">
      <alignment horizontal="right" vertical="center" wrapText="1"/>
    </xf>
    <xf numFmtId="4" fontId="37" fillId="0" borderId="17" xfId="0" applyNumberFormat="1" applyFont="1" applyBorder="1" applyAlignment="1">
      <alignment horizontal="center" vertical="center"/>
    </xf>
    <xf numFmtId="4" fontId="31" fillId="0" borderId="21" xfId="0" applyNumberFormat="1" applyFont="1" applyBorder="1" applyAlignment="1">
      <alignment horizontal="right" vertical="center"/>
    </xf>
    <xf numFmtId="4" fontId="37" fillId="41" borderId="15" xfId="0" applyNumberFormat="1" applyFont="1" applyFill="1" applyBorder="1" applyAlignment="1">
      <alignment horizontal="right" vertical="center"/>
    </xf>
    <xf numFmtId="4" fontId="43" fillId="41" borderId="15" xfId="0" applyNumberFormat="1" applyFont="1" applyFill="1" applyBorder="1" applyAlignment="1" applyProtection="1">
      <alignment vertical="center"/>
    </xf>
    <xf numFmtId="4" fontId="43" fillId="41" borderId="15" xfId="0" applyNumberFormat="1" applyFont="1" applyFill="1" applyBorder="1" applyAlignment="1" applyProtection="1">
      <alignment horizontal="right" vertical="center"/>
    </xf>
    <xf numFmtId="0" fontId="64" fillId="44" borderId="45" xfId="0" applyFont="1" applyFill="1" applyBorder="1" applyAlignment="1">
      <alignment horizontal="center" wrapText="1"/>
    </xf>
    <xf numFmtId="4" fontId="69" fillId="43" borderId="30" xfId="0" applyNumberFormat="1" applyFont="1" applyFill="1" applyBorder="1" applyAlignment="1">
      <alignment horizontal="right"/>
    </xf>
    <xf numFmtId="0" fontId="62" fillId="0" borderId="0" xfId="40" applyFont="1" applyBorder="1" applyAlignment="1"/>
    <xf numFmtId="4" fontId="42" fillId="0" borderId="0" xfId="0" applyNumberFormat="1" applyFont="1" applyBorder="1" applyAlignment="1" applyProtection="1">
      <alignment horizontal="right" vertical="center"/>
      <protection locked="0"/>
    </xf>
    <xf numFmtId="4" fontId="42" fillId="0" borderId="1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Border="1" applyAlignment="1">
      <alignment vertical="center"/>
    </xf>
    <xf numFmtId="0" fontId="62" fillId="0" borderId="0" xfId="40" applyFont="1" applyBorder="1" applyAlignment="1">
      <alignment wrapText="1"/>
    </xf>
    <xf numFmtId="4" fontId="42" fillId="0" borderId="69" xfId="0" applyNumberFormat="1" applyFont="1" applyBorder="1" applyAlignment="1" applyProtection="1">
      <alignment horizontal="right" vertical="center"/>
      <protection locked="0"/>
    </xf>
    <xf numFmtId="4" fontId="42" fillId="0" borderId="52" xfId="0" applyNumberFormat="1" applyFont="1" applyBorder="1" applyAlignment="1" applyProtection="1">
      <alignment horizontal="right" vertical="center"/>
      <protection locked="0"/>
    </xf>
    <xf numFmtId="0" fontId="64" fillId="0" borderId="99" xfId="0" applyFont="1" applyFill="1" applyBorder="1"/>
    <xf numFmtId="4" fontId="65" fillId="0" borderId="89" xfId="0" applyNumberFormat="1" applyFont="1" applyFill="1" applyBorder="1" applyAlignment="1">
      <alignment horizontal="right"/>
    </xf>
    <xf numFmtId="2" fontId="65" fillId="0" borderId="89" xfId="0" applyNumberFormat="1" applyFont="1" applyFill="1" applyBorder="1" applyAlignment="1">
      <alignment horizontal="right"/>
    </xf>
    <xf numFmtId="4" fontId="64" fillId="0" borderId="11" xfId="0" applyNumberFormat="1" applyFont="1" applyFill="1" applyBorder="1" applyAlignment="1">
      <alignment horizontal="right"/>
    </xf>
    <xf numFmtId="0" fontId="67" fillId="0" borderId="0" xfId="0" applyFont="1" applyFill="1" applyBorder="1"/>
    <xf numFmtId="0" fontId="64" fillId="44" borderId="22" xfId="0" applyFont="1" applyFill="1" applyBorder="1" applyAlignment="1">
      <alignment horizontal="center" wrapText="1"/>
    </xf>
    <xf numFmtId="4" fontId="33" fillId="0" borderId="22" xfId="0" applyNumberFormat="1" applyFont="1" applyBorder="1" applyAlignment="1">
      <alignment vertical="center"/>
    </xf>
    <xf numFmtId="4" fontId="69" fillId="43" borderId="13" xfId="0" applyNumberFormat="1" applyFont="1" applyFill="1" applyBorder="1" applyAlignment="1">
      <alignment horizontal="right"/>
    </xf>
    <xf numFmtId="4" fontId="33" fillId="0" borderId="11" xfId="0" applyNumberFormat="1" applyFont="1" applyBorder="1" applyAlignment="1">
      <alignment vertical="center"/>
    </xf>
    <xf numFmtId="4" fontId="69" fillId="43" borderId="60" xfId="0" applyNumberFormat="1" applyFont="1" applyFill="1" applyBorder="1" applyAlignment="1">
      <alignment horizontal="right"/>
    </xf>
    <xf numFmtId="0" fontId="64" fillId="44" borderId="63" xfId="0" applyFont="1" applyFill="1" applyBorder="1" applyAlignment="1">
      <alignment horizontal="center" wrapText="1"/>
    </xf>
    <xf numFmtId="4" fontId="43" fillId="0" borderId="0" xfId="0" applyNumberFormat="1" applyFont="1" applyAlignment="1">
      <alignment horizontal="left" vertical="center" wrapText="1"/>
    </xf>
    <xf numFmtId="4" fontId="51" fillId="0" borderId="52" xfId="0" applyNumberFormat="1" applyFont="1" applyFill="1" applyBorder="1" applyAlignment="1">
      <alignment horizontal="left" vertical="center" wrapText="1"/>
    </xf>
    <xf numFmtId="4" fontId="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52" fillId="0" borderId="17" xfId="0" applyNumberFormat="1" applyFont="1" applyFill="1" applyBorder="1" applyAlignment="1" applyProtection="1">
      <alignment horizontal="right" vertical="center" wrapText="1"/>
    </xf>
    <xf numFmtId="4" fontId="50" fillId="41" borderId="61" xfId="0" applyNumberFormat="1" applyFont="1" applyFill="1" applyBorder="1" applyAlignment="1">
      <alignment horizontal="center" vertical="center"/>
    </xf>
    <xf numFmtId="4" fontId="42" fillId="0" borderId="17" xfId="0" applyNumberFormat="1" applyFont="1" applyFill="1" applyBorder="1" applyAlignment="1">
      <alignment vertical="center"/>
    </xf>
    <xf numFmtId="4" fontId="42" fillId="0" borderId="0" xfId="0" applyNumberFormat="1" applyFont="1" applyFill="1" applyBorder="1" applyAlignment="1">
      <alignment vertical="center"/>
    </xf>
    <xf numFmtId="4" fontId="51" fillId="0" borderId="27" xfId="0" applyNumberFormat="1" applyFont="1" applyFill="1" applyBorder="1" applyAlignment="1">
      <alignment horizontal="left" vertical="center" wrapText="1"/>
    </xf>
    <xf numFmtId="0" fontId="71" fillId="0" borderId="21" xfId="0" applyFont="1" applyFill="1" applyBorder="1" applyAlignment="1">
      <alignment vertical="center" wrapText="1"/>
    </xf>
    <xf numFmtId="0" fontId="71" fillId="0" borderId="61" xfId="0" applyFont="1" applyFill="1" applyBorder="1" applyAlignment="1">
      <alignment vertical="center" wrapText="1"/>
    </xf>
    <xf numFmtId="4" fontId="50" fillId="41" borderId="31" xfId="0" applyNumberFormat="1" applyFont="1" applyFill="1" applyBorder="1" applyAlignment="1" applyProtection="1">
      <alignment horizontal="right" vertical="center" wrapText="1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0" applyFont="1" applyAlignment="1">
      <alignment horizontal="center" wrapText="1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0" fontId="64" fillId="44" borderId="11" xfId="0" applyFont="1" applyFill="1" applyBorder="1" applyAlignment="1">
      <alignment horizont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15" xfId="0" applyNumberFormat="1" applyFont="1" applyBorder="1" applyAlignment="1">
      <alignment vertical="center"/>
    </xf>
    <xf numFmtId="4" fontId="42" fillId="0" borderId="52" xfId="0" applyNumberFormat="1" applyFont="1" applyBorder="1" applyAlignment="1" applyProtection="1">
      <alignment vertical="center"/>
      <protection locked="0"/>
    </xf>
    <xf numFmtId="0" fontId="68" fillId="46" borderId="0" xfId="0" applyFont="1" applyFill="1" applyAlignment="1">
      <alignment horizontal="left"/>
    </xf>
    <xf numFmtId="4" fontId="43" fillId="46" borderId="0" xfId="0" applyNumberFormat="1" applyFont="1" applyFill="1" applyAlignment="1" applyProtection="1">
      <alignment horizontal="left" vertical="center"/>
      <protection locked="0"/>
    </xf>
    <xf numFmtId="4" fontId="42" fillId="0" borderId="81" xfId="0" applyNumberFormat="1" applyFont="1" applyFill="1" applyBorder="1" applyAlignment="1">
      <alignment horizontal="left" vertical="center" wrapText="1"/>
    </xf>
    <xf numFmtId="4" fontId="42" fillId="0" borderId="26" xfId="0" applyNumberFormat="1" applyFont="1" applyFill="1" applyBorder="1" applyAlignment="1">
      <alignment horizontal="left" vertical="center" wrapText="1"/>
    </xf>
    <xf numFmtId="14" fontId="66" fillId="0" borderId="0" xfId="0" applyNumberFormat="1" applyFont="1" applyBorder="1" applyAlignment="1">
      <alignment horizontal="center" wrapText="1"/>
    </xf>
    <xf numFmtId="0" fontId="66" fillId="0" borderId="0" xfId="0" applyFont="1" applyBorder="1" applyAlignment="1">
      <alignment horizontal="center" wrapText="1"/>
    </xf>
    <xf numFmtId="0" fontId="66" fillId="0" borderId="0" xfId="0" applyFont="1" applyAlignment="1">
      <alignment horizontal="center" wrapText="1"/>
    </xf>
    <xf numFmtId="0" fontId="66" fillId="0" borderId="0" xfId="0" applyFont="1" applyAlignment="1"/>
    <xf numFmtId="4" fontId="50" fillId="41" borderId="44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43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43" fillId="0" borderId="0" xfId="0" applyNumberFormat="1" applyFont="1" applyAlignment="1">
      <alignment horizontal="left" vertical="center"/>
    </xf>
    <xf numFmtId="4" fontId="50" fillId="41" borderId="53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42" fillId="0" borderId="53" xfId="0" applyNumberFormat="1" applyFont="1" applyBorder="1" applyAlignment="1">
      <alignment vertical="center" wrapText="1"/>
    </xf>
    <xf numFmtId="4" fontId="42" fillId="0" borderId="16" xfId="0" applyNumberFormat="1" applyFont="1" applyBorder="1" applyAlignment="1">
      <alignment vertical="center" wrapText="1"/>
    </xf>
    <xf numFmtId="4" fontId="50" fillId="43" borderId="53" xfId="0" applyNumberFormat="1" applyFont="1" applyFill="1" applyBorder="1" applyAlignment="1" applyProtection="1">
      <alignment horizontal="left" vertical="center"/>
      <protection locked="0"/>
    </xf>
    <xf numFmtId="4" fontId="50" fillId="41" borderId="32" xfId="0" applyNumberFormat="1" applyFont="1" applyFill="1" applyBorder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left" vertical="center"/>
      <protection locked="0"/>
    </xf>
    <xf numFmtId="4" fontId="50" fillId="41" borderId="33" xfId="0" applyNumberFormat="1" applyFont="1" applyFill="1" applyBorder="1" applyAlignment="1">
      <alignment horizontal="center" vertical="center"/>
    </xf>
    <xf numFmtId="4" fontId="50" fillId="41" borderId="50" xfId="0" applyNumberFormat="1" applyFont="1" applyFill="1" applyBorder="1" applyAlignment="1">
      <alignment horizontal="center" vertical="center"/>
    </xf>
    <xf numFmtId="4" fontId="50" fillId="43" borderId="67" xfId="0" applyNumberFormat="1" applyFont="1" applyFill="1" applyBorder="1" applyAlignment="1">
      <alignment horizontal="center" vertical="center"/>
    </xf>
    <xf numFmtId="4" fontId="50" fillId="41" borderId="14" xfId="0" applyNumberFormat="1" applyFont="1" applyFill="1" applyBorder="1" applyAlignment="1">
      <alignment horizontal="center" vertical="center"/>
    </xf>
    <xf numFmtId="4" fontId="50" fillId="41" borderId="70" xfId="0" applyNumberFormat="1" applyFont="1" applyFill="1" applyBorder="1" applyAlignment="1">
      <alignment horizontal="center" vertical="center" wrapText="1"/>
    </xf>
    <xf numFmtId="4" fontId="42" fillId="41" borderId="79" xfId="0" applyNumberFormat="1" applyFont="1" applyFill="1" applyBorder="1" applyAlignment="1">
      <alignment horizontal="center" vertical="center"/>
    </xf>
    <xf numFmtId="4" fontId="42" fillId="41" borderId="56" xfId="0" applyNumberFormat="1" applyFont="1" applyFill="1" applyBorder="1" applyAlignment="1">
      <alignment horizontal="center" vertical="center"/>
    </xf>
    <xf numFmtId="4" fontId="42" fillId="0" borderId="80" xfId="0" applyNumberFormat="1" applyFont="1" applyFill="1" applyBorder="1" applyAlignment="1">
      <alignment vertical="center" wrapText="1"/>
    </xf>
    <xf numFmtId="4" fontId="42" fillId="0" borderId="20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vertical="center" wrapText="1"/>
    </xf>
    <xf numFmtId="4" fontId="42" fillId="0" borderId="22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horizontal="left" vertical="center" wrapText="1"/>
    </xf>
    <xf numFmtId="4" fontId="42" fillId="0" borderId="22" xfId="0" applyNumberFormat="1" applyFont="1" applyFill="1" applyBorder="1" applyAlignment="1">
      <alignment horizontal="left" vertical="center" wrapText="1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37" fillId="0" borderId="32" xfId="0" applyNumberFormat="1" applyFont="1" applyFill="1" applyBorder="1" applyAlignment="1" applyProtection="1">
      <alignment vertical="center" wrapText="1"/>
      <protection locked="0"/>
    </xf>
    <xf numFmtId="4" fontId="37" fillId="0" borderId="16" xfId="0" applyNumberFormat="1" applyFont="1" applyFill="1" applyBorder="1" applyAlignment="1" applyProtection="1">
      <alignment vertical="center" wrapText="1"/>
      <protection locked="0"/>
    </xf>
    <xf numFmtId="4" fontId="53" fillId="0" borderId="51" xfId="0" applyNumberFormat="1" applyFont="1" applyFill="1" applyBorder="1" applyAlignment="1" applyProtection="1">
      <alignment vertical="center"/>
      <protection locked="0"/>
    </xf>
    <xf numFmtId="4" fontId="53" fillId="0" borderId="34" xfId="0" applyNumberFormat="1" applyFont="1" applyFill="1" applyBorder="1" applyAlignment="1" applyProtection="1">
      <alignment vertical="center"/>
      <protection locked="0"/>
    </xf>
    <xf numFmtId="4" fontId="53" fillId="0" borderId="20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3" fillId="0" borderId="37" xfId="0" applyNumberFormat="1" applyFont="1" applyFill="1" applyBorder="1" applyAlignment="1" applyProtection="1">
      <alignment vertical="center"/>
      <protection locked="0"/>
    </xf>
    <xf numFmtId="4" fontId="53" fillId="0" borderId="22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 wrapText="1"/>
      <protection locked="0"/>
    </xf>
    <xf numFmtId="4" fontId="53" fillId="0" borderId="37" xfId="0" applyNumberFormat="1" applyFont="1" applyFill="1" applyBorder="1" applyAlignment="1" applyProtection="1">
      <alignment vertical="center" wrapText="1"/>
      <protection locked="0"/>
    </xf>
    <xf numFmtId="4" fontId="53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53" fillId="0" borderId="64" xfId="0" applyNumberFormat="1" applyFont="1" applyFill="1" applyBorder="1" applyAlignment="1" applyProtection="1">
      <alignment vertical="center"/>
      <protection locked="0"/>
    </xf>
    <xf numFmtId="4" fontId="53" fillId="0" borderId="26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 wrapText="1"/>
      <protection locked="0"/>
    </xf>
    <xf numFmtId="4" fontId="61" fillId="0" borderId="37" xfId="0" applyNumberFormat="1" applyFont="1" applyFill="1" applyBorder="1" applyAlignment="1" applyProtection="1">
      <alignment vertical="center" wrapText="1"/>
      <protection locked="0"/>
    </xf>
    <xf numFmtId="4" fontId="61" fillId="0" borderId="22" xfId="0" applyNumberFormat="1" applyFont="1" applyFill="1" applyBorder="1" applyAlignment="1" applyProtection="1">
      <alignment vertical="center" wrapText="1"/>
      <protection locked="0"/>
    </xf>
    <xf numFmtId="4" fontId="55" fillId="0" borderId="68" xfId="0" applyNumberFormat="1" applyFont="1" applyFill="1" applyBorder="1" applyAlignment="1" applyProtection="1">
      <alignment vertical="center"/>
      <protection locked="0"/>
    </xf>
    <xf numFmtId="4" fontId="55" fillId="0" borderId="64" xfId="0" applyNumberFormat="1" applyFont="1" applyFill="1" applyBorder="1" applyAlignment="1" applyProtection="1">
      <alignment vertical="center"/>
      <protection locked="0"/>
    </xf>
    <xf numFmtId="4" fontId="55" fillId="0" borderId="26" xfId="0" applyNumberFormat="1" applyFont="1" applyFill="1" applyBorder="1" applyAlignment="1" applyProtection="1">
      <alignment vertical="center"/>
      <protection locked="0"/>
    </xf>
    <xf numFmtId="4" fontId="48" fillId="41" borderId="53" xfId="0" applyNumberFormat="1" applyFont="1" applyFill="1" applyBorder="1" applyAlignment="1" applyProtection="1">
      <alignment horizontal="left" vertical="center"/>
      <protection locked="0"/>
    </xf>
    <xf numFmtId="4" fontId="48" fillId="41" borderId="32" xfId="0" applyNumberFormat="1" applyFont="1" applyFill="1" applyBorder="1" applyAlignment="1" applyProtection="1">
      <alignment horizontal="left" vertical="center"/>
      <protection locked="0"/>
    </xf>
    <xf numFmtId="4" fontId="48" fillId="41" borderId="16" xfId="0" applyNumberFormat="1" applyFont="1" applyFill="1" applyBorder="1" applyAlignment="1" applyProtection="1">
      <alignment horizontal="left" vertical="center"/>
      <protection locked="0"/>
    </xf>
    <xf numFmtId="4" fontId="43" fillId="46" borderId="0" xfId="0" applyNumberFormat="1" applyFont="1" applyFill="1" applyAlignment="1" applyProtection="1">
      <alignment horizontal="left" vertical="center"/>
      <protection locked="0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32" xfId="0" applyNumberFormat="1" applyFont="1" applyFill="1" applyBorder="1" applyAlignment="1" applyProtection="1">
      <alignment horizontal="center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3" fillId="0" borderId="0" xfId="0" applyNumberFormat="1" applyFont="1" applyFill="1" applyBorder="1" applyAlignment="1" applyProtection="1">
      <alignment vertical="center"/>
      <protection locked="0"/>
    </xf>
    <xf numFmtId="4" fontId="53" fillId="0" borderId="18" xfId="0" applyNumberFormat="1" applyFont="1" applyFill="1" applyBorder="1" applyAlignment="1" applyProtection="1">
      <alignment vertical="center"/>
      <protection locked="0"/>
    </xf>
    <xf numFmtId="4" fontId="31" fillId="0" borderId="51" xfId="0" applyNumberFormat="1" applyFont="1" applyFill="1" applyBorder="1" applyAlignment="1" applyProtection="1">
      <alignment vertical="center"/>
      <protection locked="0"/>
    </xf>
    <xf numFmtId="4" fontId="31" fillId="0" borderId="34" xfId="0" applyNumberFormat="1" applyFont="1" applyFill="1" applyBorder="1" applyAlignment="1" applyProtection="1">
      <alignment vertical="center"/>
      <protection locked="0"/>
    </xf>
    <xf numFmtId="4" fontId="31" fillId="0" borderId="20" xfId="0" applyNumberFormat="1" applyFont="1" applyFill="1" applyBorder="1" applyAlignment="1" applyProtection="1">
      <alignment vertical="center"/>
      <protection locked="0"/>
    </xf>
    <xf numFmtId="4" fontId="31" fillId="0" borderId="27" xfId="0" applyNumberFormat="1" applyFont="1" applyFill="1" applyBorder="1" applyAlignment="1" applyProtection="1">
      <alignment vertical="center"/>
      <protection locked="0"/>
    </xf>
    <xf numFmtId="4" fontId="31" fillId="0" borderId="0" xfId="0" applyNumberFormat="1" applyFont="1" applyFill="1" applyBorder="1" applyAlignment="1" applyProtection="1">
      <alignment vertical="center"/>
      <protection locked="0"/>
    </xf>
    <xf numFmtId="4" fontId="31" fillId="0" borderId="18" xfId="0" applyNumberFormat="1" applyFont="1" applyFill="1" applyBorder="1" applyAlignment="1" applyProtection="1">
      <alignment vertical="center"/>
      <protection locked="0"/>
    </xf>
    <xf numFmtId="4" fontId="60" fillId="0" borderId="53" xfId="0" applyNumberFormat="1" applyFont="1" applyFill="1" applyBorder="1" applyAlignment="1" applyProtection="1">
      <alignment vertical="center"/>
      <protection locked="0"/>
    </xf>
    <xf numFmtId="4" fontId="60" fillId="0" borderId="32" xfId="0" applyNumberFormat="1" applyFont="1" applyFill="1" applyBorder="1" applyAlignment="1" applyProtection="1">
      <alignment vertical="center"/>
      <protection locked="0"/>
    </xf>
    <xf numFmtId="4" fontId="60" fillId="0" borderId="16" xfId="0" applyNumberFormat="1" applyFont="1" applyFill="1" applyBorder="1" applyAlignment="1" applyProtection="1">
      <alignment vertical="center"/>
      <protection locked="0"/>
    </xf>
    <xf numFmtId="4" fontId="61" fillId="0" borderId="51" xfId="0" applyNumberFormat="1" applyFont="1" applyFill="1" applyBorder="1" applyAlignment="1" applyProtection="1">
      <alignment vertical="center" wrapText="1"/>
      <protection locked="0"/>
    </xf>
    <xf numFmtId="4" fontId="61" fillId="0" borderId="34" xfId="0" applyNumberFormat="1" applyFont="1" applyFill="1" applyBorder="1" applyAlignment="1" applyProtection="1">
      <alignment vertical="center" wrapText="1"/>
      <protection locked="0"/>
    </xf>
    <xf numFmtId="4" fontId="61" fillId="0" borderId="20" xfId="0" applyNumberFormat="1" applyFont="1" applyFill="1" applyBorder="1" applyAlignment="1" applyProtection="1">
      <alignment vertical="center" wrapText="1"/>
      <protection locked="0"/>
    </xf>
    <xf numFmtId="4" fontId="61" fillId="0" borderId="27" xfId="0" applyNumberFormat="1" applyFont="1" applyFill="1" applyBorder="1" applyAlignment="1" applyProtection="1">
      <alignment vertical="center" wrapText="1"/>
      <protection locked="0"/>
    </xf>
    <xf numFmtId="4" fontId="61" fillId="0" borderId="0" xfId="0" applyNumberFormat="1" applyFont="1" applyFill="1" applyBorder="1" applyAlignment="1" applyProtection="1">
      <alignment vertical="center" wrapText="1"/>
      <protection locked="0"/>
    </xf>
    <xf numFmtId="4" fontId="61" fillId="0" borderId="18" xfId="0" applyNumberFormat="1" applyFont="1" applyFill="1" applyBorder="1" applyAlignment="1" applyProtection="1">
      <alignment vertical="center" wrapText="1"/>
      <protection locked="0"/>
    </xf>
    <xf numFmtId="4" fontId="61" fillId="0" borderId="51" xfId="0" applyNumberFormat="1" applyFont="1" applyFill="1" applyBorder="1" applyAlignment="1" applyProtection="1">
      <alignment vertical="center"/>
      <protection locked="0"/>
    </xf>
    <xf numFmtId="4" fontId="61" fillId="0" borderId="34" xfId="0" applyNumberFormat="1" applyFont="1" applyFill="1" applyBorder="1" applyAlignment="1" applyProtection="1">
      <alignment vertical="center"/>
      <protection locked="0"/>
    </xf>
    <xf numFmtId="4" fontId="61" fillId="0" borderId="20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/>
      <protection locked="0"/>
    </xf>
    <xf numFmtId="4" fontId="61" fillId="0" borderId="37" xfId="0" applyNumberFormat="1" applyFont="1" applyFill="1" applyBorder="1" applyAlignment="1" applyProtection="1">
      <alignment vertical="center"/>
      <protection locked="0"/>
    </xf>
    <xf numFmtId="4" fontId="61" fillId="0" borderId="22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  <protection locked="0"/>
    </xf>
    <xf numFmtId="4" fontId="50" fillId="0" borderId="37" xfId="0" applyNumberFormat="1" applyFont="1" applyFill="1" applyBorder="1" applyAlignment="1" applyProtection="1">
      <alignment vertical="center"/>
      <protection locked="0"/>
    </xf>
    <xf numFmtId="4" fontId="50" fillId="0" borderId="22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 wrapText="1"/>
      <protection locked="0"/>
    </xf>
    <xf numFmtId="4" fontId="51" fillId="0" borderId="37" xfId="0" applyNumberFormat="1" applyFont="1" applyFill="1" applyBorder="1" applyAlignment="1" applyProtection="1">
      <alignment vertical="center" wrapText="1"/>
      <protection locked="0"/>
    </xf>
    <xf numFmtId="4" fontId="51" fillId="0" borderId="22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>
      <alignment vertical="center" wrapText="1"/>
    </xf>
    <xf numFmtId="4" fontId="51" fillId="0" borderId="37" xfId="0" applyNumberFormat="1" applyFont="1" applyFill="1" applyBorder="1" applyAlignment="1">
      <alignment vertical="center" wrapText="1"/>
    </xf>
    <xf numFmtId="4" fontId="51" fillId="0" borderId="22" xfId="0" applyNumberFormat="1" applyFont="1" applyFill="1" applyBorder="1" applyAlignment="1">
      <alignment vertical="center" wrapText="1"/>
    </xf>
    <xf numFmtId="4" fontId="51" fillId="0" borderId="68" xfId="0" applyNumberFormat="1" applyFont="1" applyFill="1" applyBorder="1" applyAlignment="1" applyProtection="1">
      <alignment vertical="center" wrapText="1"/>
      <protection locked="0"/>
    </xf>
    <xf numFmtId="4" fontId="51" fillId="0" borderId="64" xfId="0" applyNumberFormat="1" applyFont="1" applyFill="1" applyBorder="1" applyAlignment="1" applyProtection="1">
      <alignment vertical="center" wrapText="1"/>
      <protection locked="0"/>
    </xf>
    <xf numFmtId="4" fontId="51" fillId="0" borderId="26" xfId="0" applyNumberFormat="1" applyFont="1" applyFill="1" applyBorder="1" applyAlignment="1" applyProtection="1">
      <alignment vertical="center" wrapText="1"/>
      <protection locked="0"/>
    </xf>
    <xf numFmtId="4" fontId="50" fillId="42" borderId="53" xfId="0" applyNumberFormat="1" applyFont="1" applyFill="1" applyBorder="1" applyAlignment="1" applyProtection="1">
      <alignment horizontal="left" vertical="center"/>
      <protection locked="0"/>
    </xf>
    <xf numFmtId="4" fontId="50" fillId="42" borderId="32" xfId="0" applyNumberFormat="1" applyFont="1" applyFill="1" applyBorder="1" applyAlignment="1" applyProtection="1">
      <alignment horizontal="left" vertical="center"/>
      <protection locked="0"/>
    </xf>
    <xf numFmtId="4" fontId="50" fillId="42" borderId="16" xfId="0" applyNumberFormat="1" applyFont="1" applyFill="1" applyBorder="1" applyAlignment="1" applyProtection="1">
      <alignment horizontal="left" vertical="center"/>
      <protection locked="0"/>
    </xf>
    <xf numFmtId="4" fontId="32" fillId="43" borderId="53" xfId="0" applyNumberFormat="1" applyFont="1" applyFill="1" applyBorder="1" applyAlignment="1" applyProtection="1">
      <alignment horizontal="center" vertical="center"/>
      <protection locked="0"/>
    </xf>
    <xf numFmtId="4" fontId="32" fillId="43" borderId="32" xfId="0" applyNumberFormat="1" applyFont="1" applyFill="1" applyBorder="1" applyAlignment="1" applyProtection="1">
      <alignment horizontal="center" vertical="center"/>
      <protection locked="0"/>
    </xf>
    <xf numFmtId="4" fontId="32" fillId="43" borderId="16" xfId="0" applyNumberFormat="1" applyFont="1" applyFill="1" applyBorder="1" applyAlignment="1" applyProtection="1">
      <alignment horizontal="center" vertical="center"/>
      <protection locked="0"/>
    </xf>
    <xf numFmtId="4" fontId="37" fillId="0" borderId="67" xfId="0" applyNumberFormat="1" applyFont="1" applyFill="1" applyBorder="1" applyAlignment="1" applyProtection="1">
      <alignment vertical="center" wrapText="1"/>
      <protection locked="0"/>
    </xf>
    <xf numFmtId="4" fontId="37" fillId="0" borderId="14" xfId="0" applyNumberFormat="1" applyFont="1" applyFill="1" applyBorder="1" applyAlignment="1" applyProtection="1">
      <alignment vertical="center" wrapText="1"/>
      <protection locked="0"/>
    </xf>
    <xf numFmtId="4" fontId="37" fillId="0" borderId="13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horizontal="left" vertical="center" wrapText="1"/>
      <protection locked="0"/>
    </xf>
    <xf numFmtId="4" fontId="37" fillId="0" borderId="32" xfId="0" applyNumberFormat="1" applyFont="1" applyBorder="1" applyAlignment="1" applyProtection="1">
      <alignment horizontal="left" vertical="center" wrapText="1"/>
      <protection locked="0"/>
    </xf>
    <xf numFmtId="4" fontId="37" fillId="0" borderId="16" xfId="0" applyNumberFormat="1" applyFont="1" applyBorder="1" applyAlignment="1" applyProtection="1">
      <alignment horizontal="left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 wrapText="1"/>
      <protection locked="0"/>
    </xf>
    <xf numFmtId="4" fontId="50" fillId="0" borderId="34" xfId="0" applyNumberFormat="1" applyFont="1" applyFill="1" applyBorder="1" applyAlignment="1" applyProtection="1">
      <alignment vertical="center" wrapText="1"/>
      <protection locked="0"/>
    </xf>
    <xf numFmtId="4" fontId="50" fillId="0" borderId="20" xfId="0" applyNumberFormat="1" applyFont="1" applyFill="1" applyBorder="1" applyAlignment="1" applyProtection="1">
      <alignment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 wrapText="1"/>
      <protection locked="0"/>
    </xf>
    <xf numFmtId="4" fontId="53" fillId="0" borderId="64" xfId="0" applyNumberFormat="1" applyFont="1" applyFill="1" applyBorder="1" applyAlignment="1" applyProtection="1">
      <alignment vertical="center" wrapText="1"/>
      <protection locked="0"/>
    </xf>
    <xf numFmtId="4" fontId="53" fillId="0" borderId="26" xfId="0" applyNumberFormat="1" applyFont="1" applyFill="1" applyBorder="1" applyAlignment="1" applyProtection="1">
      <alignment vertical="center" wrapText="1"/>
      <protection locked="0"/>
    </xf>
    <xf numFmtId="4" fontId="37" fillId="43" borderId="53" xfId="0" applyNumberFormat="1" applyFont="1" applyFill="1" applyBorder="1" applyAlignment="1" applyProtection="1">
      <alignment horizontal="left" vertical="center"/>
      <protection locked="0"/>
    </xf>
    <xf numFmtId="4" fontId="37" fillId="43" borderId="32" xfId="0" applyNumberFormat="1" applyFont="1" applyFill="1" applyBorder="1" applyAlignment="1" applyProtection="1">
      <alignment horizontal="left" vertical="center"/>
      <protection locked="0"/>
    </xf>
    <xf numFmtId="4" fontId="37" fillId="43" borderId="16" xfId="0" applyNumberFormat="1" applyFont="1" applyFill="1" applyBorder="1" applyAlignment="1" applyProtection="1">
      <alignment horizontal="left" vertical="center"/>
      <protection locked="0"/>
    </xf>
    <xf numFmtId="0" fontId="68" fillId="46" borderId="0" xfId="0" applyFont="1" applyFill="1" applyAlignment="1">
      <alignment horizontal="left" wrapText="1"/>
    </xf>
    <xf numFmtId="0" fontId="0" fillId="46" borderId="0" xfId="0" applyFill="1" applyAlignment="1"/>
    <xf numFmtId="4" fontId="53" fillId="0" borderId="51" xfId="0" applyNumberFormat="1" applyFont="1" applyFill="1" applyBorder="1" applyAlignment="1" applyProtection="1">
      <alignment vertical="center" wrapText="1"/>
      <protection locked="0"/>
    </xf>
    <xf numFmtId="4" fontId="53" fillId="0" borderId="34" xfId="0" applyNumberFormat="1" applyFont="1" applyFill="1" applyBorder="1" applyAlignment="1" applyProtection="1">
      <alignment vertical="center" wrapText="1"/>
      <protection locked="0"/>
    </xf>
    <xf numFmtId="4" fontId="53" fillId="0" borderId="20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/>
      <protection locked="0"/>
    </xf>
    <xf numFmtId="4" fontId="37" fillId="0" borderId="32" xfId="0" applyNumberFormat="1" applyFont="1" applyFill="1" applyBorder="1" applyAlignment="1" applyProtection="1">
      <alignment vertical="center"/>
      <protection locked="0"/>
    </xf>
    <xf numFmtId="4" fontId="37" fillId="0" borderId="16" xfId="0" applyNumberFormat="1" applyFont="1" applyFill="1" applyBorder="1" applyAlignment="1" applyProtection="1">
      <alignment vertical="center"/>
      <protection locked="0"/>
    </xf>
    <xf numFmtId="4" fontId="37" fillId="0" borderId="67" xfId="0" applyNumberFormat="1" applyFont="1" applyFill="1" applyBorder="1" applyAlignment="1" applyProtection="1">
      <alignment vertical="center"/>
      <protection locked="0"/>
    </xf>
    <xf numFmtId="4" fontId="37" fillId="0" borderId="14" xfId="0" applyNumberFormat="1" applyFont="1" applyFill="1" applyBorder="1" applyAlignment="1" applyProtection="1">
      <alignment vertical="center"/>
      <protection locked="0"/>
    </xf>
    <xf numFmtId="4" fontId="37" fillId="0" borderId="13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52" xfId="0" applyNumberFormat="1" applyFont="1" applyBorder="1" applyAlignment="1" applyProtection="1">
      <alignment horizontal="left" vertical="center" wrapText="1"/>
      <protection locked="0"/>
    </xf>
    <xf numFmtId="4" fontId="42" fillId="0" borderId="22" xfId="0" applyNumberFormat="1" applyFont="1" applyBorder="1" applyAlignment="1" applyProtection="1">
      <alignment horizontal="left" vertical="center" wrapText="1"/>
      <protection locked="0"/>
    </xf>
    <xf numFmtId="4" fontId="42" fillId="0" borderId="68" xfId="0" applyNumberFormat="1" applyFont="1" applyFill="1" applyBorder="1" applyAlignment="1" applyProtection="1">
      <alignment horizontal="left" vertical="center"/>
      <protection locked="0"/>
    </xf>
    <xf numFmtId="4" fontId="42" fillId="0" borderId="26" xfId="0" applyNumberFormat="1" applyFont="1" applyFill="1" applyBorder="1" applyAlignment="1" applyProtection="1">
      <alignment horizontal="left" vertical="center"/>
      <protection locked="0"/>
    </xf>
    <xf numFmtId="4" fontId="43" fillId="0" borderId="0" xfId="0" applyNumberFormat="1" applyFont="1" applyAlignment="1" applyProtection="1">
      <alignment horizontal="left" vertical="center"/>
      <protection locked="0"/>
    </xf>
    <xf numFmtId="0" fontId="37" fillId="43" borderId="53" xfId="0" applyFont="1" applyFill="1" applyBorder="1" applyAlignment="1">
      <alignment horizontal="center" vertical="center"/>
    </xf>
    <xf numFmtId="0" fontId="37" fillId="43" borderId="32" xfId="0" applyFont="1" applyFill="1" applyBorder="1" applyAlignment="1">
      <alignment horizontal="center" vertical="center"/>
    </xf>
    <xf numFmtId="0" fontId="37" fillId="43" borderId="16" xfId="0" applyFont="1" applyFill="1" applyBorder="1" applyAlignment="1">
      <alignment horizontal="center" vertical="center"/>
    </xf>
    <xf numFmtId="4" fontId="48" fillId="43" borderId="33" xfId="0" applyNumberFormat="1" applyFont="1" applyFill="1" applyBorder="1" applyAlignment="1" applyProtection="1">
      <alignment horizontal="center" vertical="center"/>
      <protection locked="0"/>
    </xf>
    <xf numFmtId="4" fontId="48" fillId="43" borderId="62" xfId="0" applyNumberFormat="1" applyFont="1" applyFill="1" applyBorder="1" applyAlignment="1" applyProtection="1">
      <alignment horizontal="center" vertical="center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6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1" xfId="0" applyBorder="1" applyAlignment="1">
      <alignment horizontal="center" vertical="center" wrapText="1"/>
    </xf>
    <xf numFmtId="0" fontId="66" fillId="43" borderId="67" xfId="0" applyFont="1" applyFill="1" applyBorder="1" applyAlignment="1">
      <alignment horizontal="center" vertical="center"/>
    </xf>
    <xf numFmtId="0" fontId="66" fillId="43" borderId="13" xfId="0" applyFont="1" applyFill="1" applyBorder="1" applyAlignment="1">
      <alignment horizontal="center" vertical="center"/>
    </xf>
    <xf numFmtId="4" fontId="42" fillId="0" borderId="51" xfId="0" applyNumberFormat="1" applyFont="1" applyBorder="1" applyAlignment="1" applyProtection="1">
      <alignment horizontal="left" vertical="center"/>
      <protection locked="0"/>
    </xf>
    <xf numFmtId="4" fontId="42" fillId="0" borderId="20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Border="1" applyAlignment="1" applyProtection="1">
      <alignment horizontal="left" vertical="center"/>
      <protection locked="0"/>
    </xf>
    <xf numFmtId="4" fontId="42" fillId="0" borderId="22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/>
      <protection locked="0"/>
    </xf>
    <xf numFmtId="4" fontId="42" fillId="0" borderId="22" xfId="0" applyNumberFormat="1" applyFont="1" applyFill="1" applyBorder="1" applyAlignment="1" applyProtection="1">
      <alignment horizontal="left" vertical="center"/>
      <protection locked="0"/>
    </xf>
    <xf numFmtId="4" fontId="55" fillId="0" borderId="52" xfId="0" applyNumberFormat="1" applyFont="1" applyFill="1" applyBorder="1" applyAlignment="1" applyProtection="1">
      <alignment horizontal="left" vertical="center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inden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6" xfId="0" applyNumberFormat="1" applyFont="1" applyFill="1" applyBorder="1" applyAlignment="1" applyProtection="1">
      <alignment horizontal="left" vertical="center" wrapText="1" indent="1"/>
      <protection locked="0"/>
    </xf>
    <xf numFmtId="4" fontId="59" fillId="43" borderId="53" xfId="0" applyNumberFormat="1" applyFont="1" applyFill="1" applyBorder="1" applyAlignment="1" applyProtection="1">
      <alignment vertical="center"/>
      <protection locked="0"/>
    </xf>
    <xf numFmtId="4" fontId="59" fillId="43" borderId="32" xfId="0" applyNumberFormat="1" applyFont="1" applyFill="1" applyBorder="1" applyAlignment="1" applyProtection="1">
      <alignment vertical="center"/>
      <protection locked="0"/>
    </xf>
    <xf numFmtId="4" fontId="59" fillId="43" borderId="16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/>
      <protection locked="0"/>
    </xf>
    <xf numFmtId="4" fontId="47" fillId="0" borderId="37" xfId="0" applyNumberFormat="1" applyFont="1" applyFill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 wrapText="1"/>
      <protection locked="0"/>
    </xf>
    <xf numFmtId="4" fontId="47" fillId="0" borderId="37" xfId="0" applyNumberFormat="1" applyFont="1" applyFill="1" applyBorder="1" applyAlignment="1" applyProtection="1">
      <alignment vertical="center" wrapText="1"/>
      <protection locked="0"/>
    </xf>
    <xf numFmtId="4" fontId="47" fillId="0" borderId="22" xfId="0" applyNumberFormat="1" applyFont="1" applyFill="1" applyBorder="1" applyAlignment="1" applyProtection="1">
      <alignment vertical="center" wrapText="1"/>
      <protection locked="0"/>
    </xf>
    <xf numFmtId="4" fontId="47" fillId="0" borderId="68" xfId="0" applyNumberFormat="1" applyFont="1" applyFill="1" applyBorder="1" applyAlignment="1" applyProtection="1">
      <alignment vertical="center" wrapText="1"/>
      <protection locked="0"/>
    </xf>
    <xf numFmtId="4" fontId="47" fillId="0" borderId="64" xfId="0" applyNumberFormat="1" applyFont="1" applyFill="1" applyBorder="1" applyAlignment="1" applyProtection="1">
      <alignment vertical="center" wrapText="1"/>
      <protection locked="0"/>
    </xf>
    <xf numFmtId="4" fontId="47" fillId="0" borderId="2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Fill="1" applyBorder="1" applyAlignment="1" applyProtection="1">
      <alignment vertical="center" wrapText="1"/>
      <protection locked="0"/>
    </xf>
    <xf numFmtId="4" fontId="60" fillId="0" borderId="32" xfId="0" applyNumberFormat="1" applyFont="1" applyFill="1" applyBorder="1" applyAlignment="1" applyProtection="1">
      <alignment vertical="center" wrapText="1"/>
      <protection locked="0"/>
    </xf>
    <xf numFmtId="4" fontId="60" fillId="0" borderId="1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Border="1" applyAlignment="1" applyProtection="1">
      <alignment horizontal="left" vertical="center" wrapText="1"/>
      <protection locked="0"/>
    </xf>
    <xf numFmtId="4" fontId="60" fillId="0" borderId="32" xfId="0" applyNumberFormat="1" applyFont="1" applyBorder="1" applyAlignment="1" applyProtection="1">
      <alignment horizontal="left" vertical="center" wrapText="1"/>
      <protection locked="0"/>
    </xf>
    <xf numFmtId="4" fontId="60" fillId="0" borderId="16" xfId="0" applyNumberFormat="1" applyFont="1" applyBorder="1" applyAlignment="1" applyProtection="1">
      <alignment horizontal="left" vertical="center" wrapText="1"/>
      <protection locked="0"/>
    </xf>
    <xf numFmtId="4" fontId="60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32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16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1" xfId="0" applyNumberFormat="1" applyFont="1" applyFill="1" applyBorder="1" applyAlignment="1" applyProtection="1">
      <alignment vertical="center"/>
      <protection locked="0"/>
    </xf>
    <xf numFmtId="4" fontId="47" fillId="0" borderId="34" xfId="0" applyNumberFormat="1" applyFont="1" applyFill="1" applyBorder="1" applyAlignment="1" applyProtection="1">
      <alignment vertical="center"/>
      <protection locked="0"/>
    </xf>
    <xf numFmtId="4" fontId="47" fillId="0" borderId="20" xfId="0" applyNumberFormat="1" applyFont="1" applyFill="1" applyBorder="1" applyAlignment="1" applyProtection="1">
      <alignment vertical="center"/>
      <protection locked="0"/>
    </xf>
    <xf numFmtId="4" fontId="59" fillId="43" borderId="53" xfId="0" applyNumberFormat="1" applyFont="1" applyFill="1" applyBorder="1" applyAlignment="1" applyProtection="1">
      <alignment horizontal="center" vertical="center"/>
      <protection locked="0"/>
    </xf>
    <xf numFmtId="4" fontId="59" fillId="43" borderId="32" xfId="0" applyNumberFormat="1" applyFont="1" applyFill="1" applyBorder="1" applyAlignment="1" applyProtection="1">
      <alignment horizontal="center" vertical="center"/>
      <protection locked="0"/>
    </xf>
    <xf numFmtId="4" fontId="59" fillId="43" borderId="16" xfId="0" applyNumberFormat="1" applyFont="1" applyFill="1" applyBorder="1" applyAlignment="1" applyProtection="1">
      <alignment horizontal="center" vertical="center"/>
      <protection locked="0"/>
    </xf>
    <xf numFmtId="4" fontId="58" fillId="0" borderId="52" xfId="0" applyNumberFormat="1" applyFont="1" applyFill="1" applyBorder="1" applyAlignment="1" applyProtection="1">
      <alignment vertical="center"/>
      <protection locked="0"/>
    </xf>
    <xf numFmtId="4" fontId="58" fillId="0" borderId="37" xfId="0" applyNumberFormat="1" applyFont="1" applyFill="1" applyBorder="1" applyAlignment="1" applyProtection="1">
      <alignment vertical="center"/>
      <protection locked="0"/>
    </xf>
    <xf numFmtId="4" fontId="58" fillId="0" borderId="22" xfId="0" applyNumberFormat="1" applyFont="1" applyFill="1" applyBorder="1" applyAlignment="1" applyProtection="1">
      <alignment vertical="center"/>
      <protection locked="0"/>
    </xf>
    <xf numFmtId="4" fontId="58" fillId="0" borderId="54" xfId="0" applyNumberFormat="1" applyFont="1" applyFill="1" applyBorder="1" applyAlignment="1">
      <alignment vertical="center" wrapText="1"/>
    </xf>
    <xf numFmtId="4" fontId="58" fillId="0" borderId="48" xfId="0" applyNumberFormat="1" applyFont="1" applyFill="1" applyBorder="1" applyAlignment="1">
      <alignment vertical="center" wrapText="1"/>
    </xf>
    <xf numFmtId="4" fontId="58" fillId="0" borderId="68" xfId="0" applyNumberFormat="1" applyFont="1" applyFill="1" applyBorder="1" applyAlignment="1">
      <alignment vertical="center" wrapText="1"/>
    </xf>
    <xf numFmtId="4" fontId="58" fillId="0" borderId="26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50" fillId="43" borderId="53" xfId="0" applyNumberFormat="1" applyFont="1" applyFill="1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2" xfId="0" applyBorder="1" applyAlignment="1">
      <alignment vertical="center"/>
    </xf>
    <xf numFmtId="0" fontId="0" fillId="0" borderId="16" xfId="0" applyBorder="1" applyAlignment="1">
      <alignment vertical="center"/>
    </xf>
    <xf numFmtId="4" fontId="50" fillId="43" borderId="13" xfId="0" applyNumberFormat="1" applyFont="1" applyFill="1" applyBorder="1" applyAlignment="1">
      <alignment horizontal="center" vertical="center"/>
    </xf>
    <xf numFmtId="4" fontId="50" fillId="43" borderId="53" xfId="0" applyNumberFormat="1" applyFont="1" applyFill="1" applyBorder="1" applyAlignment="1">
      <alignment horizontal="center" vertical="center"/>
    </xf>
    <xf numFmtId="4" fontId="50" fillId="43" borderId="16" xfId="0" applyNumberFormat="1" applyFont="1" applyFill="1" applyBorder="1" applyAlignment="1">
      <alignment horizontal="center" vertical="center"/>
    </xf>
    <xf numFmtId="4" fontId="42" fillId="0" borderId="53" xfId="0" applyNumberFormat="1" applyFont="1" applyBorder="1" applyAlignment="1">
      <alignment horizontal="right" vertical="center"/>
    </xf>
    <xf numFmtId="4" fontId="42" fillId="0" borderId="16" xfId="0" applyNumberFormat="1" applyFont="1" applyBorder="1" applyAlignment="1">
      <alignment horizontal="righ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37" fillId="41" borderId="53" xfId="0" applyNumberFormat="1" applyFont="1" applyFill="1" applyBorder="1" applyAlignment="1">
      <alignment horizontal="left" vertical="center" wrapText="1"/>
    </xf>
    <xf numFmtId="4" fontId="37" fillId="41" borderId="16" xfId="0" applyNumberFormat="1" applyFont="1" applyFill="1" applyBorder="1" applyAlignment="1">
      <alignment horizontal="left" vertical="center" wrapText="1"/>
    </xf>
    <xf numFmtId="4" fontId="50" fillId="0" borderId="53" xfId="0" applyNumberFormat="1" applyFont="1" applyFill="1" applyBorder="1" applyAlignment="1">
      <alignment horizontal="center" vertical="center"/>
    </xf>
    <xf numFmtId="4" fontId="50" fillId="0" borderId="16" xfId="0" applyNumberFormat="1" applyFont="1" applyFill="1" applyBorder="1" applyAlignment="1">
      <alignment horizontal="center" vertical="center"/>
    </xf>
    <xf numFmtId="4" fontId="50" fillId="0" borderId="53" xfId="0" applyNumberFormat="1" applyFont="1" applyBorder="1" applyAlignment="1">
      <alignment horizontal="center" vertical="center"/>
    </xf>
    <xf numFmtId="4" fontId="50" fillId="0" borderId="16" xfId="0" applyNumberFormat="1" applyFont="1" applyBorder="1" applyAlignment="1">
      <alignment horizontal="center" vertical="center"/>
    </xf>
    <xf numFmtId="4" fontId="45" fillId="0" borderId="0" xfId="0" applyNumberFormat="1" applyFont="1" applyFill="1" applyBorder="1" applyAlignment="1">
      <alignment horizontal="left" vertical="center" wrapText="1"/>
    </xf>
    <xf numFmtId="4" fontId="38" fillId="0" borderId="0" xfId="0" applyNumberFormat="1" applyFont="1" applyFill="1" applyBorder="1" applyAlignment="1">
      <alignment horizontal="center" vertical="center" wrapText="1"/>
    </xf>
    <xf numFmtId="4" fontId="32" fillId="41" borderId="53" xfId="0" applyNumberFormat="1" applyFont="1" applyFill="1" applyBorder="1" applyAlignment="1">
      <alignment horizontal="center" vertical="center" wrapText="1"/>
    </xf>
    <xf numFmtId="4" fontId="32" fillId="41" borderId="16" xfId="0" applyNumberFormat="1" applyFont="1" applyFill="1" applyBorder="1" applyAlignment="1">
      <alignment horizontal="center" vertical="center" wrapText="1"/>
    </xf>
    <xf numFmtId="4" fontId="31" fillId="0" borderId="51" xfId="0" applyNumberFormat="1" applyFont="1" applyFill="1" applyBorder="1" applyAlignment="1">
      <alignment vertical="center" wrapText="1"/>
    </xf>
    <xf numFmtId="4" fontId="31" fillId="0" borderId="20" xfId="0" applyNumberFormat="1" applyFont="1" applyFill="1" applyBorder="1" applyAlignment="1">
      <alignment vertical="center" wrapText="1"/>
    </xf>
    <xf numFmtId="4" fontId="31" fillId="0" borderId="52" xfId="0" applyNumberFormat="1" applyFont="1" applyFill="1" applyBorder="1" applyAlignment="1">
      <alignment vertical="center" wrapText="1"/>
    </xf>
    <xf numFmtId="4" fontId="31" fillId="0" borderId="22" xfId="0" applyNumberFormat="1" applyFont="1" applyFill="1" applyBorder="1" applyAlignment="1">
      <alignment vertical="center" wrapText="1"/>
    </xf>
    <xf numFmtId="4" fontId="31" fillId="0" borderId="69" xfId="0" applyNumberFormat="1" applyFont="1" applyFill="1" applyBorder="1" applyAlignment="1">
      <alignment vertical="center" wrapText="1"/>
    </xf>
    <xf numFmtId="4" fontId="31" fillId="0" borderId="42" xfId="0" applyNumberFormat="1" applyFont="1" applyFill="1" applyBorder="1" applyAlignment="1">
      <alignment vertical="center" wrapText="1"/>
    </xf>
    <xf numFmtId="4" fontId="48" fillId="41" borderId="53" xfId="0" applyNumberFormat="1" applyFont="1" applyFill="1" applyBorder="1" applyAlignment="1" applyProtection="1">
      <alignment horizontal="justify" vertical="center" wrapText="1"/>
      <protection locked="0"/>
    </xf>
    <xf numFmtId="4" fontId="48" fillId="41" borderId="16" xfId="0" applyNumberFormat="1" applyFont="1" applyFill="1" applyBorder="1" applyAlignment="1" applyProtection="1">
      <alignment horizontal="justify" vertical="center" wrapText="1"/>
      <protection locked="0"/>
    </xf>
    <xf numFmtId="0" fontId="66" fillId="0" borderId="0" xfId="0" applyFont="1" applyAlignment="1">
      <alignment horizontal="left" vertical="center" wrapText="1"/>
    </xf>
    <xf numFmtId="0" fontId="0" fillId="0" borderId="0" xfId="0" applyAlignment="1"/>
    <xf numFmtId="4" fontId="3" fillId="41" borderId="55" xfId="0" applyNumberFormat="1" applyFont="1" applyFill="1" applyBorder="1" applyAlignment="1">
      <alignment horizontal="center" vertical="center" wrapText="1"/>
    </xf>
    <xf numFmtId="4" fontId="3" fillId="41" borderId="59" xfId="0" applyNumberFormat="1" applyFont="1" applyFill="1" applyBorder="1" applyAlignment="1">
      <alignment horizontal="center" vertical="center" wrapText="1"/>
    </xf>
    <xf numFmtId="0" fontId="64" fillId="44" borderId="11" xfId="0" applyFont="1" applyFill="1" applyBorder="1" applyAlignment="1">
      <alignment horizontal="center" wrapText="1"/>
    </xf>
    <xf numFmtId="0" fontId="64" fillId="44" borderId="57" xfId="0" applyFont="1" applyFill="1" applyBorder="1" applyAlignment="1">
      <alignment horizontal="center" wrapText="1"/>
    </xf>
    <xf numFmtId="4" fontId="37" fillId="41" borderId="53" xfId="0" applyNumberFormat="1" applyFont="1" applyFill="1" applyBorder="1" applyAlignment="1">
      <alignment horizontal="center" vertical="center"/>
    </xf>
    <xf numFmtId="4" fontId="37" fillId="41" borderId="16" xfId="0" applyNumberFormat="1" applyFont="1" applyFill="1" applyBorder="1" applyAlignment="1">
      <alignment horizontal="center" vertical="center"/>
    </xf>
    <xf numFmtId="4" fontId="37" fillId="0" borderId="51" xfId="0" applyNumberFormat="1" applyFont="1" applyBorder="1" applyAlignment="1">
      <alignment vertical="center"/>
    </xf>
    <xf numFmtId="4" fontId="37" fillId="0" borderId="20" xfId="0" applyNumberFormat="1" applyFont="1" applyBorder="1" applyAlignment="1">
      <alignment vertical="center"/>
    </xf>
    <xf numFmtId="4" fontId="31" fillId="0" borderId="52" xfId="0" applyNumberFormat="1" applyFont="1" applyFill="1" applyBorder="1" applyAlignment="1">
      <alignment horizontal="left" vertical="center" wrapText="1"/>
    </xf>
    <xf numFmtId="4" fontId="31" fillId="0" borderId="22" xfId="0" applyNumberFormat="1" applyFont="1" applyFill="1" applyBorder="1" applyAlignment="1">
      <alignment horizontal="left" vertical="center" wrapText="1"/>
    </xf>
    <xf numFmtId="4" fontId="31" fillId="0" borderId="68" xfId="0" applyNumberFormat="1" applyFont="1" applyBorder="1" applyAlignment="1">
      <alignment vertical="center" wrapText="1"/>
    </xf>
    <xf numFmtId="4" fontId="31" fillId="0" borderId="26" xfId="0" applyNumberFormat="1" applyFont="1" applyBorder="1" applyAlignment="1">
      <alignment vertical="center" wrapText="1"/>
    </xf>
    <xf numFmtId="4" fontId="50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Border="1" applyAlignment="1" applyProtection="1">
      <alignment horizontal="left" vertical="center" wrapText="1"/>
      <protection locked="0"/>
    </xf>
    <xf numFmtId="4" fontId="47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68" xfId="0" applyNumberFormat="1" applyFont="1" applyBorder="1" applyAlignment="1" applyProtection="1">
      <alignment horizontal="left" vertical="center" wrapText="1"/>
      <protection locked="0"/>
    </xf>
    <xf numFmtId="4" fontId="50" fillId="0" borderId="26" xfId="0" applyNumberFormat="1" applyFont="1" applyBorder="1" applyAlignment="1" applyProtection="1">
      <alignment horizontal="left" vertical="center" wrapText="1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32" fillId="41" borderId="5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Border="1" applyAlignment="1" applyProtection="1">
      <alignment horizontal="left" vertical="center" wrapText="1"/>
      <protection locked="0"/>
    </xf>
    <xf numFmtId="4" fontId="50" fillId="0" borderId="20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left" vertical="center" wrapText="1"/>
      <protection locked="0"/>
    </xf>
    <xf numFmtId="4" fontId="50" fillId="0" borderId="22" xfId="0" applyNumberFormat="1" applyFont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>
      <alignment horizontal="left" vertical="center"/>
    </xf>
    <xf numFmtId="4" fontId="37" fillId="41" borderId="16" xfId="0" applyNumberFormat="1" applyFont="1" applyFill="1" applyBorder="1" applyAlignment="1">
      <alignment horizontal="left" vertical="center"/>
    </xf>
    <xf numFmtId="4" fontId="42" fillId="0" borderId="52" xfId="0" applyNumberFormat="1" applyFont="1" applyBorder="1" applyAlignment="1" applyProtection="1">
      <alignment horizontal="justify" vertical="center"/>
      <protection locked="0"/>
    </xf>
    <xf numFmtId="4" fontId="42" fillId="0" borderId="22" xfId="0" applyNumberFormat="1" applyFont="1" applyBorder="1" applyAlignment="1" applyProtection="1">
      <alignment horizontal="justify" vertical="center"/>
      <protection locked="0"/>
    </xf>
    <xf numFmtId="4" fontId="43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16" xfId="0" applyBorder="1" applyAlignment="1">
      <alignment vertical="center" wrapText="1"/>
    </xf>
    <xf numFmtId="0" fontId="3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45" fillId="0" borderId="0" xfId="0" applyNumberFormat="1" applyFont="1" applyFill="1" applyAlignment="1" applyProtection="1">
      <alignment horizontal="left" vertical="center" wrapText="1"/>
      <protection locked="0"/>
    </xf>
    <xf numFmtId="4" fontId="51" fillId="0" borderId="52" xfId="0" applyNumberFormat="1" applyFont="1" applyFill="1" applyBorder="1" applyAlignment="1" applyProtection="1">
      <alignment horizontal="left" vertical="center"/>
      <protection locked="0"/>
    </xf>
    <xf numFmtId="4" fontId="51" fillId="0" borderId="22" xfId="0" applyNumberFormat="1" applyFont="1" applyFill="1" applyBorder="1" applyAlignment="1" applyProtection="1">
      <alignment horizontal="left" vertical="center"/>
      <protection locked="0"/>
    </xf>
    <xf numFmtId="4" fontId="51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 applyProtection="1">
      <alignment vertical="center"/>
      <protection locked="0"/>
    </xf>
    <xf numFmtId="4" fontId="37" fillId="41" borderId="16" xfId="0" applyNumberFormat="1" applyFont="1" applyFill="1" applyBorder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horizontal="left" vertical="center"/>
      <protection locked="0"/>
    </xf>
    <xf numFmtId="4" fontId="46" fillId="0" borderId="0" xfId="0" applyNumberFormat="1" applyFont="1" applyFill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50" fillId="0" borderId="20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/>
      <protection locked="0"/>
    </xf>
    <xf numFmtId="4" fontId="31" fillId="0" borderId="52" xfId="0" applyNumberFormat="1" applyFont="1" applyFill="1" applyBorder="1" applyAlignment="1" applyProtection="1">
      <alignment horizontal="left" vertical="center"/>
      <protection locked="0"/>
    </xf>
    <xf numFmtId="4" fontId="31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68" xfId="0" applyNumberFormat="1" applyFont="1" applyBorder="1" applyAlignment="1" applyProtection="1">
      <alignment horizontal="left" vertical="center"/>
      <protection locked="0"/>
    </xf>
    <xf numFmtId="4" fontId="42" fillId="0" borderId="26" xfId="0" applyNumberFormat="1" applyFont="1" applyBorder="1" applyAlignment="1" applyProtection="1">
      <alignment horizontal="left" vertical="center"/>
      <protection locked="0"/>
    </xf>
    <xf numFmtId="4" fontId="3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20" xfId="0" applyNumberFormat="1" applyFont="1" applyFill="1" applyBorder="1" applyAlignment="1" applyProtection="1">
      <alignment horizontal="left" vertical="center" wrapText="1"/>
      <protection locked="0"/>
    </xf>
    <xf numFmtId="4" fontId="50" fillId="43" borderId="53" xfId="0" applyNumberFormat="1" applyFont="1" applyFill="1" applyBorder="1" applyAlignment="1" applyProtection="1">
      <alignment vertical="center" wrapText="1"/>
      <protection locked="0"/>
    </xf>
    <xf numFmtId="4" fontId="33" fillId="0" borderId="0" xfId="0" applyNumberFormat="1" applyFont="1" applyAlignment="1">
      <alignment vertical="center"/>
    </xf>
    <xf numFmtId="4" fontId="51" fillId="0" borderId="52" xfId="0" applyNumberFormat="1" applyFont="1" applyFill="1" applyBorder="1" applyAlignment="1">
      <alignment horizontal="left" vertical="center"/>
    </xf>
    <xf numFmtId="0" fontId="0" fillId="0" borderId="71" xfId="0" applyBorder="1" applyAlignment="1">
      <alignment vertical="center"/>
    </xf>
    <xf numFmtId="4" fontId="51" fillId="0" borderId="52" xfId="0" applyNumberFormat="1" applyFont="1" applyFill="1" applyBorder="1" applyAlignment="1">
      <alignment horizontal="left" vertical="center" wrapText="1"/>
    </xf>
    <xf numFmtId="4" fontId="52" fillId="0" borderId="68" xfId="0" applyNumberFormat="1" applyFont="1" applyFill="1" applyBorder="1" applyAlignment="1" applyProtection="1">
      <alignment vertical="center" wrapText="1"/>
      <protection locked="0"/>
    </xf>
    <xf numFmtId="0" fontId="0" fillId="0" borderId="78" xfId="0" applyBorder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50" fillId="0" borderId="53" xfId="0" applyNumberFormat="1" applyFont="1" applyFill="1" applyBorder="1" applyAlignment="1" applyProtection="1">
      <alignment vertical="center" wrapText="1"/>
      <protection locked="0"/>
    </xf>
    <xf numFmtId="0" fontId="0" fillId="0" borderId="16" xfId="0" applyFill="1" applyBorder="1" applyAlignment="1">
      <alignment vertical="center"/>
    </xf>
    <xf numFmtId="4" fontId="51" fillId="0" borderId="5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77" xfId="0" applyBorder="1" applyAlignment="1">
      <alignment vertical="center"/>
    </xf>
    <xf numFmtId="4" fontId="51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justify" vertical="center"/>
      <protection locked="0"/>
    </xf>
    <xf numFmtId="4" fontId="50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8" xfId="0" applyNumberFormat="1" applyFont="1" applyBorder="1" applyAlignment="1" applyProtection="1">
      <alignment horizontal="justify" vertical="center"/>
      <protection locked="0"/>
    </xf>
    <xf numFmtId="4" fontId="50" fillId="0" borderId="26" xfId="0" applyNumberFormat="1" applyFont="1" applyBorder="1" applyAlignment="1" applyProtection="1">
      <alignment horizontal="justify" vertical="center"/>
      <protection locked="0"/>
    </xf>
    <xf numFmtId="4" fontId="50" fillId="41" borderId="53" xfId="0" applyNumberFormat="1" applyFont="1" applyFill="1" applyBorder="1" applyAlignment="1" applyProtection="1">
      <alignment horizontal="justify" vertical="center"/>
      <protection locked="0"/>
    </xf>
    <xf numFmtId="4" fontId="50" fillId="41" borderId="16" xfId="0" applyNumberFormat="1" applyFont="1" applyFill="1" applyBorder="1" applyAlignment="1" applyProtection="1">
      <alignment horizontal="justify" vertical="center"/>
      <protection locked="0"/>
    </xf>
    <xf numFmtId="4" fontId="46" fillId="0" borderId="0" xfId="0" applyNumberFormat="1" applyFont="1" applyAlignment="1" applyProtection="1">
      <alignment horizontal="left" vertical="center"/>
      <protection locked="0"/>
    </xf>
    <xf numFmtId="4" fontId="37" fillId="41" borderId="5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/>
    </xf>
    <xf numFmtId="4" fontId="46" fillId="0" borderId="0" xfId="0" applyNumberFormat="1" applyFont="1" applyAlignment="1">
      <alignment horizontal="left" vertical="center" wrapText="1"/>
    </xf>
    <xf numFmtId="4" fontId="50" fillId="0" borderId="51" xfId="0" applyNumberFormat="1" applyFont="1" applyBorder="1" applyAlignment="1" applyProtection="1">
      <alignment horizontal="justify" vertical="center"/>
      <protection locked="0"/>
    </xf>
    <xf numFmtId="4" fontId="50" fillId="0" borderId="20" xfId="0" applyNumberFormat="1" applyFont="1" applyBorder="1" applyAlignment="1" applyProtection="1">
      <alignment horizontal="justify" vertical="center"/>
      <protection locked="0"/>
    </xf>
    <xf numFmtId="4" fontId="51" fillId="0" borderId="52" xfId="0" applyNumberFormat="1" applyFont="1" applyBorder="1" applyAlignment="1" applyProtection="1">
      <alignment horizontal="justify" vertical="center"/>
      <protection locked="0"/>
    </xf>
    <xf numFmtId="4" fontId="51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9" xfId="0" applyNumberFormat="1" applyFont="1" applyBorder="1" applyAlignment="1" applyProtection="1">
      <alignment horizontal="justify" vertical="center"/>
      <protection locked="0"/>
    </xf>
    <xf numFmtId="4" fontId="50" fillId="0" borderId="42" xfId="0" applyNumberFormat="1" applyFont="1" applyBorder="1" applyAlignment="1" applyProtection="1">
      <alignment horizontal="justify" vertical="center"/>
      <protection locked="0"/>
    </xf>
    <xf numFmtId="4" fontId="42" fillId="0" borderId="51" xfId="0" applyNumberFormat="1" applyFont="1" applyFill="1" applyBorder="1" applyAlignment="1">
      <alignment horizontal="left" vertical="center" wrapText="1"/>
    </xf>
    <xf numFmtId="4" fontId="42" fillId="0" borderId="20" xfId="0" applyNumberFormat="1" applyFont="1" applyFill="1" applyBorder="1" applyAlignment="1">
      <alignment horizontal="left" vertical="center" wrapText="1"/>
    </xf>
    <xf numFmtId="4" fontId="42" fillId="0" borderId="68" xfId="0" applyNumberFormat="1" applyFont="1" applyFill="1" applyBorder="1" applyAlignment="1">
      <alignment horizontal="left" vertical="center" wrapText="1"/>
    </xf>
    <xf numFmtId="4" fontId="50" fillId="41" borderId="16" xfId="0" applyNumberFormat="1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left" vertical="center" wrapText="1"/>
    </xf>
    <xf numFmtId="4" fontId="46" fillId="0" borderId="0" xfId="0" applyNumberFormat="1" applyFont="1" applyFill="1" applyBorder="1" applyAlignment="1">
      <alignment horizontal="left" vertic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4" fontId="42" fillId="0" borderId="51" xfId="0" applyNumberFormat="1" applyFont="1" applyBorder="1" applyAlignment="1" applyProtection="1">
      <alignment vertical="center" wrapText="1"/>
      <protection locked="0"/>
    </xf>
    <xf numFmtId="4" fontId="42" fillId="0" borderId="20" xfId="0" applyNumberFormat="1" applyFont="1" applyBorder="1" applyAlignment="1" applyProtection="1">
      <alignment vertical="center" wrapText="1"/>
      <protection locked="0"/>
    </xf>
    <xf numFmtId="4" fontId="42" fillId="0" borderId="52" xfId="0" applyNumberFormat="1" applyFont="1" applyBorder="1" applyAlignment="1" applyProtection="1">
      <alignment vertical="center" wrapText="1"/>
      <protection locked="0"/>
    </xf>
    <xf numFmtId="4" fontId="42" fillId="0" borderId="22" xfId="0" applyNumberFormat="1" applyFont="1" applyBorder="1" applyAlignment="1" applyProtection="1">
      <alignment vertical="center" wrapText="1"/>
      <protection locked="0"/>
    </xf>
    <xf numFmtId="4" fontId="42" fillId="0" borderId="68" xfId="0" applyNumberFormat="1" applyFont="1" applyBorder="1" applyAlignment="1" applyProtection="1">
      <alignment vertical="center" wrapText="1"/>
      <protection locked="0"/>
    </xf>
    <xf numFmtId="4" fontId="42" fillId="0" borderId="26" xfId="0" applyNumberFormat="1" applyFont="1" applyBorder="1" applyAlignment="1" applyProtection="1">
      <alignment vertical="center" wrapText="1"/>
      <protection locked="0"/>
    </xf>
    <xf numFmtId="4" fontId="50" fillId="41" borderId="16" xfId="0" applyNumberFormat="1" applyFont="1" applyFill="1" applyBorder="1" applyAlignment="1" applyProtection="1">
      <alignment vertical="center" wrapText="1"/>
      <protection locked="0"/>
    </xf>
    <xf numFmtId="0" fontId="0" fillId="0" borderId="74" xfId="0" applyBorder="1" applyAlignment="1">
      <alignment vertical="center"/>
    </xf>
    <xf numFmtId="4" fontId="37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68" xfId="0" applyNumberFormat="1" applyFont="1" applyFill="1" applyBorder="1" applyAlignment="1" applyProtection="1">
      <alignment vertical="center" wrapText="1"/>
      <protection locked="0"/>
    </xf>
    <xf numFmtId="4" fontId="50" fillId="43" borderId="51" xfId="0" applyNumberFormat="1" applyFont="1" applyFill="1" applyBorder="1" applyAlignment="1" applyProtection="1">
      <alignment vertical="center" wrapText="1"/>
      <protection locked="0"/>
    </xf>
    <xf numFmtId="4" fontId="31" fillId="0" borderId="52" xfId="0" applyNumberFormat="1" applyFont="1" applyFill="1" applyBorder="1" applyAlignment="1" applyProtection="1">
      <alignment horizontal="left" vertical="center" wrapText="1"/>
      <protection locked="0"/>
    </xf>
    <xf numFmtId="0" fontId="67" fillId="0" borderId="37" xfId="0" applyFont="1" applyFill="1" applyBorder="1" applyAlignment="1">
      <alignment horizontal="left" vertical="center" wrapText="1"/>
    </xf>
    <xf numFmtId="0" fontId="67" fillId="0" borderId="22" xfId="0" applyFont="1" applyFill="1" applyBorder="1" applyAlignment="1">
      <alignment horizontal="left" vertical="center" wrapText="1"/>
    </xf>
    <xf numFmtId="4" fontId="31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8" xfId="0" applyNumberFormat="1" applyFont="1" applyFill="1" applyBorder="1" applyAlignment="1" applyProtection="1">
      <alignment horizontal="left" vertical="center" wrapText="1"/>
      <protection locked="0"/>
    </xf>
    <xf numFmtId="164" fontId="50" fillId="43" borderId="53" xfId="86" applyFont="1" applyFill="1" applyBorder="1" applyAlignment="1" applyProtection="1">
      <alignment horizontal="left" vertical="center" wrapText="1"/>
      <protection locked="0"/>
    </xf>
    <xf numFmtId="164" fontId="50" fillId="43" borderId="32" xfId="86" applyFont="1" applyFill="1" applyBorder="1" applyAlignment="1" applyProtection="1">
      <alignment horizontal="left" vertical="center" wrapText="1"/>
      <protection locked="0"/>
    </xf>
    <xf numFmtId="164" fontId="50" fillId="43" borderId="16" xfId="86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center" vertical="center"/>
    </xf>
    <xf numFmtId="4" fontId="37" fillId="0" borderId="51" xfId="0" applyNumberFormat="1" applyFont="1" applyFill="1" applyBorder="1" applyAlignment="1" applyProtection="1">
      <alignment vertical="center" wrapText="1"/>
      <protection locked="0"/>
    </xf>
    <xf numFmtId="0" fontId="77" fillId="0" borderId="16" xfId="0" applyFont="1" applyBorder="1" applyAlignment="1">
      <alignment horizontal="center" vertical="center"/>
    </xf>
    <xf numFmtId="4" fontId="37" fillId="43" borderId="33" xfId="0" applyNumberFormat="1" applyFont="1" applyFill="1" applyBorder="1" applyAlignment="1" applyProtection="1">
      <alignment horizontal="center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/>
      <protection locked="0"/>
    </xf>
    <xf numFmtId="4" fontId="37" fillId="43" borderId="62" xfId="0" applyNumberFormat="1" applyFont="1" applyFill="1" applyBorder="1" applyAlignment="1" applyProtection="1">
      <alignment horizontal="center" vertical="center"/>
      <protection locked="0"/>
    </xf>
    <xf numFmtId="4" fontId="37" fillId="43" borderId="67" xfId="0" applyNumberFormat="1" applyFont="1" applyFill="1" applyBorder="1" applyAlignment="1" applyProtection="1">
      <alignment horizontal="center" vertical="center"/>
      <protection locked="0"/>
    </xf>
    <xf numFmtId="4" fontId="37" fillId="43" borderId="14" xfId="0" applyNumberFormat="1" applyFont="1" applyFill="1" applyBorder="1" applyAlignment="1" applyProtection="1">
      <alignment horizontal="center" vertical="center"/>
      <protection locked="0"/>
    </xf>
    <xf numFmtId="4" fontId="37" fillId="43" borderId="13" xfId="0" applyNumberFormat="1" applyFont="1" applyFill="1" applyBorder="1" applyAlignment="1" applyProtection="1">
      <alignment horizontal="center"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7" xfId="0" applyNumberFormat="1" applyFont="1" applyFill="1" applyBorder="1" applyAlignment="1" applyProtection="1">
      <alignment horizontal="center" vertical="center" wrapText="1"/>
      <protection locked="0"/>
    </xf>
    <xf numFmtId="4" fontId="31" fillId="0" borderId="34" xfId="0" applyNumberFormat="1" applyFont="1" applyFill="1" applyBorder="1" applyAlignment="1" applyProtection="1">
      <alignment horizontal="left" vertical="center" wrapText="1"/>
      <protection locked="0"/>
    </xf>
    <xf numFmtId="14" fontId="76" fillId="0" borderId="0" xfId="0" applyNumberFormat="1" applyFont="1" applyBorder="1" applyAlignment="1">
      <alignment horizontal="left" wrapText="1"/>
    </xf>
    <xf numFmtId="0" fontId="76" fillId="0" borderId="0" xfId="0" applyFont="1" applyBorder="1" applyAlignment="1">
      <alignment horizontal="left" wrapText="1"/>
    </xf>
    <xf numFmtId="0" fontId="64" fillId="44" borderId="107" xfId="0" applyFont="1" applyFill="1" applyBorder="1" applyAlignment="1">
      <alignment wrapText="1"/>
    </xf>
    <xf numFmtId="0" fontId="64" fillId="44" borderId="119" xfId="0" applyFont="1" applyFill="1" applyBorder="1" applyAlignment="1">
      <alignment wrapText="1"/>
    </xf>
    <xf numFmtId="0" fontId="67" fillId="0" borderId="99" xfId="0" applyFont="1" applyBorder="1" applyAlignment="1">
      <alignment wrapText="1"/>
    </xf>
    <xf numFmtId="0" fontId="67" fillId="0" borderId="120" xfId="0" applyFont="1" applyBorder="1" applyAlignment="1">
      <alignment wrapText="1"/>
    </xf>
    <xf numFmtId="0" fontId="67" fillId="0" borderId="109" xfId="0" applyFont="1" applyBorder="1" applyAlignment="1">
      <alignment wrapText="1"/>
    </xf>
    <xf numFmtId="0" fontId="67" fillId="0" borderId="121" xfId="0" applyFont="1" applyBorder="1" applyAlignment="1">
      <alignment wrapText="1"/>
    </xf>
    <xf numFmtId="0" fontId="65" fillId="0" borderId="100" xfId="0" applyFont="1" applyFill="1" applyBorder="1" applyAlignment="1">
      <alignment horizontal="left" wrapText="1" indent="1"/>
    </xf>
    <xf numFmtId="0" fontId="65" fillId="0" borderId="102" xfId="0" applyFont="1" applyFill="1" applyBorder="1" applyAlignment="1">
      <alignment horizontal="left" wrapText="1" indent="1"/>
    </xf>
    <xf numFmtId="0" fontId="65" fillId="0" borderId="99" xfId="0" applyFont="1" applyFill="1" applyBorder="1" applyAlignment="1">
      <alignment horizontal="left" wrapText="1" indent="1"/>
    </xf>
    <xf numFmtId="0" fontId="65" fillId="0" borderId="120" xfId="0" applyFont="1" applyFill="1" applyBorder="1" applyAlignment="1">
      <alignment horizontal="left" wrapText="1" indent="1"/>
    </xf>
    <xf numFmtId="14" fontId="75" fillId="0" borderId="105" xfId="0" applyNumberFormat="1" applyFont="1" applyBorder="1" applyAlignment="1">
      <alignment horizontal="left" wrapText="1"/>
    </xf>
    <xf numFmtId="0" fontId="75" fillId="0" borderId="105" xfId="0" applyFont="1" applyBorder="1" applyAlignment="1">
      <alignment horizontal="left" wrapText="1"/>
    </xf>
    <xf numFmtId="0" fontId="68" fillId="0" borderId="0" xfId="0" applyFont="1" applyAlignment="1">
      <alignment horizontal="left" wrapText="1"/>
    </xf>
    <xf numFmtId="0" fontId="66" fillId="0" borderId="0" xfId="0" applyFont="1" applyAlignment="1">
      <alignment horizontal="left"/>
    </xf>
    <xf numFmtId="14" fontId="75" fillId="0" borderId="0" xfId="0" applyNumberFormat="1" applyFont="1" applyBorder="1" applyAlignment="1">
      <alignment horizontal="left" wrapText="1"/>
    </xf>
    <xf numFmtId="0" fontId="75" fillId="0" borderId="0" xfId="0" applyFont="1" applyBorder="1" applyAlignment="1">
      <alignment horizontal="left" wrapText="1"/>
    </xf>
    <xf numFmtId="0" fontId="64" fillId="44" borderId="49" xfId="0" applyFont="1" applyFill="1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64" fillId="44" borderId="51" xfId="0" applyFont="1" applyFill="1" applyBorder="1" applyAlignment="1">
      <alignment horizontal="center" wrapText="1"/>
    </xf>
    <xf numFmtId="0" fontId="64" fillId="44" borderId="34" xfId="0" applyFont="1" applyFill="1" applyBorder="1" applyAlignment="1">
      <alignment horizontal="center" wrapText="1"/>
    </xf>
    <xf numFmtId="0" fontId="64" fillId="44" borderId="20" xfId="0" applyFont="1" applyFill="1" applyBorder="1" applyAlignment="1">
      <alignment horizontal="center" wrapText="1"/>
    </xf>
    <xf numFmtId="0" fontId="69" fillId="44" borderId="99" xfId="0" applyFont="1" applyFill="1" applyBorder="1"/>
    <xf numFmtId="0" fontId="69" fillId="44" borderId="88" xfId="0" applyFont="1" applyFill="1" applyBorder="1"/>
    <xf numFmtId="0" fontId="70" fillId="0" borderId="99" xfId="0" applyFont="1" applyFill="1" applyBorder="1"/>
    <xf numFmtId="0" fontId="70" fillId="0" borderId="88" xfId="0" applyFont="1" applyFill="1" applyBorder="1"/>
    <xf numFmtId="0" fontId="69" fillId="0" borderId="99" xfId="0" applyFont="1" applyFill="1" applyBorder="1"/>
    <xf numFmtId="0" fontId="69" fillId="0" borderId="88" xfId="0" applyFont="1" applyFill="1" applyBorder="1"/>
    <xf numFmtId="0" fontId="74" fillId="45" borderId="99" xfId="0" applyFont="1" applyFill="1" applyBorder="1" applyAlignment="1"/>
    <xf numFmtId="0" fontId="74" fillId="45" borderId="106" xfId="0" applyFont="1" applyFill="1" applyBorder="1" applyAlignment="1"/>
    <xf numFmtId="0" fontId="0" fillId="0" borderId="88" xfId="0" applyBorder="1" applyAlignment="1"/>
    <xf numFmtId="0" fontId="69" fillId="44" borderId="117" xfId="0" applyFont="1" applyFill="1" applyBorder="1"/>
    <xf numFmtId="0" fontId="69" fillId="44" borderId="118" xfId="0" applyFont="1" applyFill="1" applyBorder="1"/>
    <xf numFmtId="0" fontId="45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69" fillId="45" borderId="99" xfId="0" applyFont="1" applyFill="1" applyBorder="1"/>
    <xf numFmtId="0" fontId="69" fillId="45" borderId="88" xfId="0" applyFont="1" applyFill="1" applyBorder="1"/>
    <xf numFmtId="0" fontId="70" fillId="0" borderId="99" xfId="0" applyFont="1" applyBorder="1"/>
    <xf numFmtId="0" fontId="70" fillId="0" borderId="88" xfId="0" applyFont="1" applyBorder="1"/>
    <xf numFmtId="0" fontId="70" fillId="0" borderId="112" xfId="0" applyFont="1" applyBorder="1"/>
    <xf numFmtId="0" fontId="70" fillId="0" borderId="113" xfId="0" applyFont="1" applyBorder="1"/>
    <xf numFmtId="0" fontId="69" fillId="45" borderId="114" xfId="0" applyFont="1" applyFill="1" applyBorder="1"/>
    <xf numFmtId="0" fontId="69" fillId="45" borderId="115" xfId="0" applyFont="1" applyFill="1" applyBorder="1"/>
    <xf numFmtId="4" fontId="40" fillId="0" borderId="116" xfId="0" applyNumberFormat="1" applyFont="1" applyFill="1" applyBorder="1" applyAlignment="1">
      <alignment vertical="center"/>
    </xf>
    <xf numFmtId="4" fontId="40" fillId="0" borderId="106" xfId="0" applyNumberFormat="1" applyFont="1" applyFill="1" applyBorder="1" applyAlignment="1">
      <alignment vertical="center"/>
    </xf>
    <xf numFmtId="0" fontId="69" fillId="44" borderId="107" xfId="0" applyFont="1" applyFill="1" applyBorder="1" applyAlignment="1">
      <alignment horizontal="center" wrapText="1"/>
    </xf>
    <xf numFmtId="0" fontId="69" fillId="44" borderId="108" xfId="0" applyFont="1" applyFill="1" applyBorder="1" applyAlignment="1">
      <alignment horizontal="center" wrapText="1"/>
    </xf>
    <xf numFmtId="0" fontId="69" fillId="44" borderId="4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5" xfId="0" applyBorder="1" applyAlignment="1">
      <alignment horizontal="center" vertical="center" wrapText="1"/>
    </xf>
    <xf numFmtId="0" fontId="69" fillId="44" borderId="109" xfId="0" applyFont="1" applyFill="1" applyBorder="1" applyAlignment="1">
      <alignment horizontal="center" wrapText="1"/>
    </xf>
    <xf numFmtId="0" fontId="69" fillId="44" borderId="110" xfId="0" applyFont="1" applyFill="1" applyBorder="1" applyAlignment="1">
      <alignment horizontal="center" wrapText="1"/>
    </xf>
    <xf numFmtId="0" fontId="69" fillId="44" borderId="100" xfId="0" applyFont="1" applyFill="1" applyBorder="1" applyAlignment="1">
      <alignment horizontal="center" wrapText="1"/>
    </xf>
    <xf numFmtId="0" fontId="69" fillId="44" borderId="111" xfId="0" applyFont="1" applyFill="1" applyBorder="1" applyAlignment="1">
      <alignment horizontal="center" wrapText="1"/>
    </xf>
    <xf numFmtId="0" fontId="2" fillId="0" borderId="0" xfId="42" applyFont="1" applyAlignment="1">
      <alignment horizontal="left" wrapText="1"/>
    </xf>
    <xf numFmtId="0" fontId="0" fillId="0" borderId="0" xfId="0" applyAlignment="1">
      <alignment horizontal="left" wrapText="1"/>
    </xf>
    <xf numFmtId="4" fontId="34" fillId="0" borderId="0" xfId="39" applyNumberFormat="1" applyFont="1" applyAlignment="1">
      <alignment horizontal="left" vertical="top" wrapText="1"/>
    </xf>
    <xf numFmtId="4" fontId="48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4" fontId="45" fillId="0" borderId="0" xfId="0" applyNumberFormat="1" applyFont="1" applyBorder="1" applyAlignment="1" applyProtection="1">
      <alignment horizontal="left" vertical="center"/>
      <protection locked="0"/>
    </xf>
    <xf numFmtId="4" fontId="45" fillId="0" borderId="0" xfId="0" applyNumberFormat="1" applyFont="1" applyFill="1" applyBorder="1" applyAlignment="1" applyProtection="1">
      <alignment horizontal="left" vertical="center"/>
      <protection locked="0"/>
    </xf>
    <xf numFmtId="0" fontId="66" fillId="0" borderId="0" xfId="0" applyFont="1" applyAlignment="1">
      <alignment horizontal="left" vertical="center"/>
    </xf>
    <xf numFmtId="0" fontId="73" fillId="0" borderId="99" xfId="0" applyFont="1" applyFill="1" applyBorder="1"/>
    <xf numFmtId="0" fontId="73" fillId="0" borderId="105" xfId="0" applyFont="1" applyFill="1" applyBorder="1"/>
    <xf numFmtId="0" fontId="73" fillId="0" borderId="106" xfId="0" applyFont="1" applyFill="1" applyBorder="1"/>
    <xf numFmtId="0" fontId="73" fillId="0" borderId="88" xfId="0" applyFont="1" applyFill="1" applyBorder="1"/>
    <xf numFmtId="0" fontId="72" fillId="0" borderId="0" xfId="0" applyFont="1" applyBorder="1" applyAlignment="1">
      <alignment wrapText="1"/>
    </xf>
    <xf numFmtId="0" fontId="72" fillId="0" borderId="14" xfId="0" applyFont="1" applyBorder="1" applyAlignment="1">
      <alignment wrapText="1"/>
    </xf>
    <xf numFmtId="0" fontId="64" fillId="43" borderId="53" xfId="0" applyFont="1" applyFill="1" applyBorder="1" applyAlignment="1">
      <alignment horizontal="center" wrapText="1"/>
    </xf>
    <xf numFmtId="0" fontId="64" fillId="43" borderId="32" xfId="0" applyFont="1" applyFill="1" applyBorder="1" applyAlignment="1">
      <alignment horizontal="center" wrapText="1"/>
    </xf>
    <xf numFmtId="0" fontId="64" fillId="43" borderId="16" xfId="0" applyFont="1" applyFill="1" applyBorder="1" applyAlignment="1">
      <alignment horizontal="center" wrapText="1"/>
    </xf>
    <xf numFmtId="0" fontId="64" fillId="43" borderId="33" xfId="0" applyFont="1" applyFill="1" applyBorder="1" applyAlignment="1">
      <alignment horizontal="center" wrapText="1"/>
    </xf>
    <xf numFmtId="0" fontId="64" fillId="43" borderId="100" xfId="0" applyFont="1" applyFill="1" applyBorder="1" applyAlignment="1">
      <alignment horizontal="center" wrapText="1"/>
    </xf>
    <xf numFmtId="0" fontId="64" fillId="43" borderId="55" xfId="0" applyFont="1" applyFill="1" applyBorder="1" applyAlignment="1">
      <alignment horizontal="center" wrapText="1"/>
    </xf>
    <xf numFmtId="0" fontId="64" fillId="43" borderId="11" xfId="0" applyFont="1" applyFill="1" applyBorder="1" applyAlignment="1">
      <alignment horizontal="center" wrapText="1"/>
    </xf>
    <xf numFmtId="0" fontId="44" fillId="43" borderId="55" xfId="40" applyFont="1" applyFill="1" applyBorder="1" applyAlignment="1">
      <alignment wrapText="1"/>
    </xf>
    <xf numFmtId="0" fontId="44" fillId="43" borderId="11" xfId="40" applyFont="1" applyFill="1" applyBorder="1" applyAlignment="1">
      <alignment wrapText="1"/>
    </xf>
    <xf numFmtId="0" fontId="64" fillId="43" borderId="101" xfId="0" applyFont="1" applyFill="1" applyBorder="1" applyAlignment="1">
      <alignment horizontal="center" wrapText="1"/>
    </xf>
    <xf numFmtId="0" fontId="64" fillId="43" borderId="102" xfId="0" applyFont="1" applyFill="1" applyBorder="1" applyAlignment="1">
      <alignment horizontal="center" wrapText="1"/>
    </xf>
    <xf numFmtId="0" fontId="64" fillId="43" borderId="103" xfId="0" applyFont="1" applyFill="1" applyBorder="1" applyAlignment="1">
      <alignment horizontal="center" wrapText="1"/>
    </xf>
    <xf numFmtId="0" fontId="64" fillId="43" borderId="90" xfId="0" applyFont="1" applyFill="1" applyBorder="1" applyAlignment="1">
      <alignment horizontal="center" wrapText="1"/>
    </xf>
    <xf numFmtId="0" fontId="64" fillId="43" borderId="104" xfId="0" applyFont="1" applyFill="1" applyBorder="1" applyAlignment="1">
      <alignment horizontal="center" wrapText="1"/>
    </xf>
    <xf numFmtId="0" fontId="64" fillId="43" borderId="98" xfId="0" applyFont="1" applyFill="1" applyBorder="1" applyAlignment="1">
      <alignment horizontal="center" wrapText="1"/>
    </xf>
  </cellXfs>
  <cellStyles count="88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rmal 3" xfId="39"/>
    <cellStyle name="Normalny" xfId="0" builtinId="0"/>
    <cellStyle name="Normalny 2" xfId="40"/>
    <cellStyle name="Normalny 3" xfId="41"/>
    <cellStyle name="Normalny_dzielnice termin spr." xfId="42"/>
    <cellStyle name="Note" xfId="43"/>
    <cellStyle name="Output" xfId="44"/>
    <cellStyle name="SAPBEXaggData" xfId="45"/>
    <cellStyle name="SAPBEXaggDataEmph" xfId="46"/>
    <cellStyle name="SAPBEXaggItem" xfId="47"/>
    <cellStyle name="SAPBEXaggItemX" xfId="48"/>
    <cellStyle name="SAPBEXchaText" xfId="49"/>
    <cellStyle name="SAPBEXexcBad7" xfId="50"/>
    <cellStyle name="SAPBEXexcBad8" xfId="51"/>
    <cellStyle name="SAPBEXexcBad9" xfId="52"/>
    <cellStyle name="SAPBEXexcCritical4" xfId="53"/>
    <cellStyle name="SAPBEXexcCritical5" xfId="54"/>
    <cellStyle name="SAPBEXexcCritical6" xfId="55"/>
    <cellStyle name="SAPBEXexcGood1" xfId="56"/>
    <cellStyle name="SAPBEXexcGood2" xfId="57"/>
    <cellStyle name="SAPBEXexcGood3" xfId="58"/>
    <cellStyle name="SAPBEXfilterDrill" xfId="59"/>
    <cellStyle name="SAPBEXfilterItem" xfId="60"/>
    <cellStyle name="SAPBEXfilterText" xfId="61"/>
    <cellStyle name="SAPBEXformats" xfId="62"/>
    <cellStyle name="SAPBEXheaderItem" xfId="63"/>
    <cellStyle name="SAPBEXheaderText" xfId="64"/>
    <cellStyle name="SAPBEXHLevel0" xfId="65"/>
    <cellStyle name="SAPBEXHLevel0X" xfId="66"/>
    <cellStyle name="SAPBEXHLevel1" xfId="67"/>
    <cellStyle name="SAPBEXHLevel1X" xfId="68"/>
    <cellStyle name="SAPBEXHLevel2" xfId="69"/>
    <cellStyle name="SAPBEXHLevel2X" xfId="70"/>
    <cellStyle name="SAPBEXHLevel3" xfId="71"/>
    <cellStyle name="SAPBEXHLevel3X" xfId="72"/>
    <cellStyle name="SAPBEXinputData" xfId="73"/>
    <cellStyle name="SAPBEXresData" xfId="74"/>
    <cellStyle name="SAPBEXresDataEmph" xfId="75"/>
    <cellStyle name="SAPBEXresItem" xfId="76"/>
    <cellStyle name="SAPBEXresItemX" xfId="77"/>
    <cellStyle name="SAPBEXstdData" xfId="78"/>
    <cellStyle name="SAPBEXstdDataEmph" xfId="79"/>
    <cellStyle name="SAPBEXstdItem" xfId="80"/>
    <cellStyle name="SAPBEXstdItemX" xfId="81"/>
    <cellStyle name="SAPBEXtitle" xfId="82"/>
    <cellStyle name="SAPBEXundefined" xfId="83"/>
    <cellStyle name="Sheet Title" xfId="84"/>
    <cellStyle name="Total" xfId="85"/>
    <cellStyle name="Walutowy" xfId="86" builtinId="4"/>
    <cellStyle name="Warning Text" xfId="8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printerSettings" Target="../printerSettings/printerSettings14.bin"/><Relationship Id="rId1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4.bin"/><Relationship Id="rId21" Type="http://schemas.openxmlformats.org/officeDocument/2006/relationships/printerSettings" Target="../printerSettings/printerSettings22.bin"/><Relationship Id="rId7" Type="http://schemas.openxmlformats.org/officeDocument/2006/relationships/printerSettings" Target="../printerSettings/printerSettings8.bin"/><Relationship Id="rId12" Type="http://schemas.openxmlformats.org/officeDocument/2006/relationships/printerSettings" Target="../printerSettings/printerSettings13.bin"/><Relationship Id="rId17" Type="http://schemas.openxmlformats.org/officeDocument/2006/relationships/printerSettings" Target="../printerSettings/printerSettings18.bin"/><Relationship Id="rId25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3.bin"/><Relationship Id="rId16" Type="http://schemas.openxmlformats.org/officeDocument/2006/relationships/printerSettings" Target="../printerSettings/printerSettings17.bin"/><Relationship Id="rId20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printerSettings" Target="../printerSettings/printerSettings12.bin"/><Relationship Id="rId24" Type="http://schemas.openxmlformats.org/officeDocument/2006/relationships/printerSettings" Target="../printerSettings/printerSettings25.bin"/><Relationship Id="rId5" Type="http://schemas.openxmlformats.org/officeDocument/2006/relationships/printerSettings" Target="../printerSettings/printerSettings6.bin"/><Relationship Id="rId15" Type="http://schemas.openxmlformats.org/officeDocument/2006/relationships/printerSettings" Target="../printerSettings/printerSettings16.bin"/><Relationship Id="rId23" Type="http://schemas.openxmlformats.org/officeDocument/2006/relationships/printerSettings" Target="../printerSettings/printerSettings24.bin"/><Relationship Id="rId10" Type="http://schemas.openxmlformats.org/officeDocument/2006/relationships/printerSettings" Target="../printerSettings/printerSettings11.bin"/><Relationship Id="rId19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5.bin"/><Relationship Id="rId9" Type="http://schemas.openxmlformats.org/officeDocument/2006/relationships/printerSettings" Target="../printerSettings/printerSettings10.bin"/><Relationship Id="rId14" Type="http://schemas.openxmlformats.org/officeDocument/2006/relationships/printerSettings" Target="../printerSettings/printerSettings15.bin"/><Relationship Id="rId22" Type="http://schemas.openxmlformats.org/officeDocument/2006/relationships/printerSettings" Target="../printerSettings/printerSettings2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customSheetViews>
    <customSheetView guid="{1B509288-2477-4F78-84DB-7449DE696CE3}" state="veryHidden">
      <pageMargins left="0.75" right="0.75" top="1" bottom="1" header="0.5" footer="0.5"/>
      <headerFooter alignWithMargins="0"/>
    </customSheetView>
    <customSheetView guid="{0327F68E-FFEA-429D-90F9-1A7154C03650}" showPageBreaks="1" state="veryHidden">
      <pageMargins left="0.75" right="0.75" top="1" bottom="1" header="0.5" footer="0.5"/>
      <pageSetup paperSize="9" orientation="portrait" r:id="rId1"/>
      <headerFooter alignWithMargins="0"/>
    </customSheetView>
    <customSheetView guid="{EF888661-5C8A-4284-ADB6-9235B415E1B6}" state="veryHidden">
      <pageMargins left="0.75" right="0.75" top="1" bottom="1" header="0.5" footer="0.5"/>
      <headerFooter alignWithMargins="0"/>
    </customSheetView>
    <customSheetView guid="{CA45B99A-3F47-41BD-9010-EF347C459005}" state="veryHidden">
      <pageMargins left="0.75" right="0.75" top="1" bottom="1" header="0.5" footer="0.5"/>
      <headerFooter alignWithMargins="0"/>
    </customSheetView>
    <customSheetView guid="{F7E3CE7E-3CA3-4FD3-8982-57FBFBF50D85}" state="veryHidden">
      <pageMargins left="0.75" right="0.75" top="1" bottom="1" header="0.5" footer="0.5"/>
      <headerFooter alignWithMargins="0"/>
    </customSheetView>
    <customSheetView guid="{BF96BD22-E83F-45CF-88B1-9F1248B03E38}" state="veryHidden">
      <pageMargins left="0.75" right="0.75" top="1" bottom="1" header="0.5" footer="0.5"/>
      <headerFooter alignWithMargins="0"/>
    </customSheetView>
    <customSheetView guid="{6FDC85B4-34C6-4188-94E2-CA4C0A76884D}" state="veryHidden">
      <pageMargins left="0.75" right="0.75" top="1" bottom="1" header="0.5" footer="0.5"/>
      <headerFooter alignWithMargins="0"/>
    </customSheetView>
    <customSheetView guid="{AD36D648-1F71-40F1-A128-FA17E65A2839}" state="veryHidden">
      <pageMargins left="0.75" right="0.75" top="1" bottom="1" header="0.5" footer="0.5"/>
      <headerFooter alignWithMargins="0"/>
    </customSheetView>
    <customSheetView guid="{E25FC4EF-BEBF-4257-A000-297B083E76AB}" state="veryHidden">
      <pageMargins left="0.75" right="0.75" top="1" bottom="1" header="0.5" footer="0.5"/>
      <headerFooter alignWithMargins="0"/>
    </customSheetView>
    <customSheetView guid="{082BF083-C47B-4D25-AFF3-D9FC9313868D}" state="veryHidden">
      <pageMargins left="0.75" right="0.75" top="1" bottom="1" header="0.5" footer="0.5"/>
      <headerFooter alignWithMargins="0"/>
    </customSheetView>
    <customSheetView guid="{7969C2DB-ABFD-415A-8BA4-18B5C0F81AFA}" state="veryHidden">
      <pageMargins left="0.75" right="0.75" top="1" bottom="1" header="0.5" footer="0.5"/>
      <headerFooter alignWithMargins="0"/>
    </customSheetView>
    <customSheetView guid="{B17297E6-D90E-4D0F-8AB8-CF157BB69235}" state="veryHidden">
      <pageMargins left="0.75" right="0.75" top="1" bottom="1" header="0.5" footer="0.5"/>
      <headerFooter alignWithMargins="0"/>
    </customSheetView>
    <customSheetView guid="{17151551-8460-47BF-8C20-7FE2DB216614}" state="veryHidden" showRuler="0">
      <pageMargins left="0.75" right="0.75" top="1" bottom="1" header="0.5" footer="0.5"/>
      <headerFooter alignWithMargins="0"/>
    </customSheetView>
    <customSheetView guid="{DE9178B7-7BAA-4669-9575-43FAD4CFD495}" state="veryHidden">
      <pageMargins left="0.75" right="0.75" top="1" bottom="1" header="0.5" footer="0.5"/>
      <headerFooter alignWithMargins="0"/>
    </customSheetView>
    <customSheetView guid="{5804E910-F18F-4A6D-BA71-7007E47FF617}" state="veryHidden">
      <pageMargins left="0.75" right="0.75" top="1" bottom="1" header="0.5" footer="0.5"/>
      <headerFooter alignWithMargins="0"/>
    </customSheetView>
    <customSheetView guid="{62E6C1BF-CD65-4248-A244-8134DB48D15E}" state="veryHidden">
      <pageMargins left="0.75" right="0.75" top="1" bottom="1" header="0.5" footer="0.5"/>
      <headerFooter alignWithMargins="0"/>
    </customSheetView>
    <customSheetView guid="{EE515502-30BF-4984-B1E0-7F57EF90A48C}" state="veryHidden">
      <pageMargins left="0.75" right="0.75" top="1" bottom="1" header="0.5" footer="0.5"/>
      <headerFooter alignWithMargins="0"/>
    </customSheetView>
    <customSheetView guid="{5D240E5B-09ED-4A56-A445-5731F6F42D92}" state="veryHidden">
      <pageMargins left="0.75" right="0.75" top="1" bottom="1" header="0.5" footer="0.5"/>
      <headerFooter alignWithMargins="0"/>
    </customSheetView>
    <customSheetView guid="{4C9905CC-8472-46A2-BECB-968C9B4B4F68}" state="veryHidden">
      <pageMargins left="0.75" right="0.75" top="1" bottom="1" header="0.5" footer="0.5"/>
      <headerFooter alignWithMargins="0"/>
    </customSheetView>
    <customSheetView guid="{48E376B6-5F85-4B76-855A-3EF43467A7B2}" state="veryHidden">
      <pageMargins left="0.75" right="0.75" top="1" bottom="1" header="0.5" footer="0.5"/>
      <headerFooter alignWithMargins="0"/>
    </customSheetView>
    <customSheetView guid="{C8AD2834-69B6-4FFD-AE68-0C3D1FA765DF}" state="veryHidden">
      <pageMargins left="0.75" right="0.75" top="1" bottom="1" header="0.5" footer="0.5"/>
      <headerFooter alignWithMargins="0"/>
    </customSheetView>
    <customSheetView guid="{27F81BF2-DE55-4E1C-92B2-4F23429987AB}" state="veryHidden">
      <pageMargins left="0.75" right="0.75" top="1" bottom="1" header="0.5" footer="0.5"/>
      <headerFooter alignWithMargins="0"/>
    </customSheetView>
    <customSheetView guid="{E77B6C4D-67B0-4352-A8F7-9B72648A2DCB}" state="veryHidden">
      <pageMargins left="0.75" right="0.75" top="1" bottom="1" header="0.5" footer="0.5"/>
      <headerFooter alignWithMargins="0"/>
    </customSheetView>
    <customSheetView guid="{F07DB998-DE73-4BAE-9A5E-40DA7D23C1B0}" state="veryHidden">
      <pageMargins left="0.75" right="0.75" top="1" bottom="1" header="0.5" footer="0.5"/>
      <headerFooter alignWithMargins="0"/>
    </customSheetView>
    <customSheetView guid="{3DDC6CBD-3048-4514-841F-C978A3094759}" state="veryHidden">
      <pageMargins left="0.75" right="0.75" top="1" bottom="1" header="0.5" footer="0.5"/>
      <headerFooter alignWithMargins="0"/>
    </customSheetView>
    <customSheetView guid="{14E6D4E8-ACD1-455F-B4A5-4BEE0D4FB502}" state="veryHidden">
      <pageMargins left="0.75" right="0.75" top="1" bottom="1" header="0.5" footer="0.5"/>
      <headerFooter alignWithMargins="0"/>
    </customSheetView>
    <customSheetView guid="{1A1A89D5-5FAA-43E6-87FE-98961E3F88AF}" state="veryHidden">
      <pageMargins left="0.75" right="0.75" top="1" bottom="1" header="0.5" footer="0.5"/>
      <headerFooter alignWithMargins="0"/>
    </customSheetView>
    <customSheetView guid="{9B60EE62-3D74-40BE-AF41-37A0E61195C5}" state="veryHidden">
      <pageMargins left="0.75" right="0.75" top="1" bottom="1" header="0.5" footer="0.5"/>
      <headerFooter alignWithMargins="0"/>
    </customSheetView>
    <customSheetView guid="{F90984B5-D64C-4B80-8892-6693C785865B}" state="veryHidden">
      <pageMargins left="0.75" right="0.75" top="1" bottom="1" header="0.5" footer="0.5"/>
      <headerFooter alignWithMargins="0"/>
    </customSheetView>
    <customSheetView guid="{61DC87E1-BC68-42BD-9B4E-FFCC356BF42D}" state="veryHidden">
      <pageMargins left="0.75" right="0.75" top="1" bottom="1" header="0.5" footer="0.5"/>
      <headerFooter alignWithMargins="0"/>
    </customSheetView>
    <customSheetView guid="{8741D8FC-B3E4-43EE-BEBD-0DDAB2CAFA58}" state="veryHidden">
      <pageMargins left="0.75" right="0.75" top="1" bottom="1" header="0.5" footer="0.5"/>
      <headerFooter alignWithMargins="0"/>
    </customSheetView>
  </customSheetViews>
  <phoneticPr fontId="30" type="noConversion"/>
  <pageMargins left="0.75" right="0.75" top="1" bottom="1" header="0.5" footer="0.5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03"/>
  <sheetViews>
    <sheetView tabSelected="1" view="pageLayout" topLeftCell="A426" zoomScaleNormal="100" workbookViewId="0">
      <selection activeCell="H432" sqref="H432"/>
    </sheetView>
  </sheetViews>
  <sheetFormatPr defaultColWidth="9.109375" defaultRowHeight="13.8"/>
  <cols>
    <col min="1" max="1" width="22.88671875" style="2" customWidth="1"/>
    <col min="2" max="2" width="19.109375" style="2" customWidth="1"/>
    <col min="3" max="3" width="20" style="2" customWidth="1"/>
    <col min="4" max="4" width="18" style="2" customWidth="1"/>
    <col min="5" max="5" width="19.6640625" style="2" customWidth="1"/>
    <col min="6" max="6" width="16.109375" style="2" customWidth="1"/>
    <col min="7" max="7" width="16.44140625" style="2" customWidth="1"/>
    <col min="8" max="8" width="12.109375" style="2" customWidth="1"/>
    <col min="9" max="9" width="13.109375" style="2" customWidth="1"/>
    <col min="10" max="10" width="13.6640625" style="2" customWidth="1"/>
    <col min="11" max="11" width="18.33203125" style="2" customWidth="1"/>
    <col min="12" max="16384" width="9.109375" style="2"/>
  </cols>
  <sheetData>
    <row r="2" spans="1:10" s="5" customFormat="1" ht="15.6">
      <c r="A2" s="14"/>
      <c r="D2" s="7"/>
      <c r="E2" s="6"/>
      <c r="F2" s="6" t="s">
        <v>438</v>
      </c>
      <c r="G2" s="6"/>
      <c r="H2" s="6"/>
      <c r="I2" s="6"/>
    </row>
    <row r="3" spans="1:10" s="5" customFormat="1" ht="40.5" customHeight="1">
      <c r="B3" s="12"/>
      <c r="C3" s="12"/>
      <c r="D3" s="8"/>
      <c r="E3" s="8"/>
      <c r="F3" s="904" t="s">
        <v>278</v>
      </c>
      <c r="G3" s="905"/>
      <c r="H3" s="905"/>
      <c r="I3" s="905"/>
      <c r="J3" s="905"/>
    </row>
    <row r="4" spans="1:10" s="9" customFormat="1">
      <c r="A4" s="12"/>
      <c r="B4" s="11"/>
      <c r="C4" s="11"/>
      <c r="D4" s="906"/>
      <c r="E4" s="906"/>
    </row>
    <row r="5" spans="1:10" ht="15" customHeight="1">
      <c r="A5" s="863" t="s">
        <v>394</v>
      </c>
      <c r="B5" s="863"/>
      <c r="C5" s="863"/>
      <c r="D5" s="863"/>
      <c r="E5" s="863"/>
      <c r="F5" s="863"/>
      <c r="G5" s="863"/>
      <c r="H5" s="863"/>
      <c r="I5" s="863"/>
    </row>
    <row r="6" spans="1:10" ht="14.4" thickBot="1">
      <c r="A6" s="916"/>
      <c r="B6" s="917"/>
      <c r="C6" s="917"/>
      <c r="D6" s="917"/>
      <c r="E6" s="917"/>
      <c r="F6" s="917"/>
      <c r="G6" s="917"/>
      <c r="H6" s="916"/>
      <c r="I6" s="916"/>
    </row>
    <row r="7" spans="1:10" ht="15" customHeight="1" thickBot="1">
      <c r="A7" s="30"/>
      <c r="B7" s="918" t="s">
        <v>37</v>
      </c>
      <c r="C7" s="919"/>
      <c r="D7" s="919"/>
      <c r="E7" s="919"/>
      <c r="F7" s="919"/>
      <c r="G7" s="920"/>
      <c r="H7" s="31"/>
      <c r="I7" s="31"/>
    </row>
    <row r="8" spans="1:10">
      <c r="A8" s="921" t="s">
        <v>142</v>
      </c>
      <c r="B8" s="923" t="s">
        <v>29</v>
      </c>
      <c r="C8" s="925" t="s">
        <v>281</v>
      </c>
      <c r="D8" s="923" t="s">
        <v>276</v>
      </c>
      <c r="E8" s="927" t="s">
        <v>156</v>
      </c>
      <c r="F8" s="929" t="s">
        <v>157</v>
      </c>
      <c r="G8" s="929" t="s">
        <v>158</v>
      </c>
      <c r="H8" s="929" t="s">
        <v>147</v>
      </c>
      <c r="I8" s="931" t="s">
        <v>118</v>
      </c>
    </row>
    <row r="9" spans="1:10" ht="81.75" customHeight="1">
      <c r="A9" s="922"/>
      <c r="B9" s="924"/>
      <c r="C9" s="926"/>
      <c r="D9" s="924"/>
      <c r="E9" s="928"/>
      <c r="F9" s="930"/>
      <c r="G9" s="930"/>
      <c r="H9" s="930"/>
      <c r="I9" s="932"/>
    </row>
    <row r="10" spans="1:10" s="1" customFormat="1" ht="12.75" customHeight="1">
      <c r="A10" s="912" t="s">
        <v>39</v>
      </c>
      <c r="B10" s="913"/>
      <c r="C10" s="913"/>
      <c r="D10" s="913"/>
      <c r="E10" s="914"/>
      <c r="F10" s="914"/>
      <c r="G10" s="914"/>
      <c r="H10" s="914"/>
      <c r="I10" s="915"/>
    </row>
    <row r="11" spans="1:10" s="1" customFormat="1" ht="13.2">
      <c r="A11" s="15" t="s">
        <v>279</v>
      </c>
      <c r="B11" s="16"/>
      <c r="C11" s="16"/>
      <c r="D11" s="16">
        <v>1608086.51</v>
      </c>
      <c r="E11" s="16">
        <v>110972.99</v>
      </c>
      <c r="F11" s="16"/>
      <c r="G11" s="16">
        <v>158654.41</v>
      </c>
      <c r="H11" s="16"/>
      <c r="I11" s="17">
        <f>SUM(B11:H11)</f>
        <v>1877713.91</v>
      </c>
    </row>
    <row r="12" spans="1:10">
      <c r="A12" s="15" t="s">
        <v>40</v>
      </c>
      <c r="B12" s="16">
        <f t="shared" ref="B12:I12" si="0">SUM(B13:B15)</f>
        <v>0</v>
      </c>
      <c r="C12" s="16">
        <f t="shared" si="0"/>
        <v>0</v>
      </c>
      <c r="D12" s="16">
        <f t="shared" si="0"/>
        <v>0</v>
      </c>
      <c r="E12" s="16">
        <f t="shared" si="0"/>
        <v>7074.74</v>
      </c>
      <c r="F12" s="16">
        <f t="shared" si="0"/>
        <v>0</v>
      </c>
      <c r="G12" s="16">
        <f t="shared" si="0"/>
        <v>9248.49</v>
      </c>
      <c r="H12" s="16">
        <f t="shared" si="0"/>
        <v>0</v>
      </c>
      <c r="I12" s="17">
        <f t="shared" si="0"/>
        <v>16323.23</v>
      </c>
    </row>
    <row r="13" spans="1:10">
      <c r="A13" s="18" t="s">
        <v>41</v>
      </c>
      <c r="B13" s="19"/>
      <c r="C13" s="19"/>
      <c r="D13" s="19"/>
      <c r="E13" s="19">
        <v>7074.74</v>
      </c>
      <c r="F13" s="19"/>
      <c r="G13" s="20">
        <v>9248.49</v>
      </c>
      <c r="H13" s="20"/>
      <c r="I13" s="21">
        <f>SUM(B13:H13)</f>
        <v>16323.23</v>
      </c>
    </row>
    <row r="14" spans="1:10">
      <c r="A14" s="18" t="s">
        <v>42</v>
      </c>
      <c r="B14" s="20"/>
      <c r="C14" s="20"/>
      <c r="D14" s="20"/>
      <c r="E14" s="20"/>
      <c r="F14" s="19"/>
      <c r="G14" s="20"/>
      <c r="H14" s="19"/>
      <c r="I14" s="21">
        <f>SUM(B14:H14)</f>
        <v>0</v>
      </c>
    </row>
    <row r="15" spans="1:10">
      <c r="A15" s="18" t="s">
        <v>402</v>
      </c>
      <c r="B15" s="20"/>
      <c r="C15" s="19"/>
      <c r="D15" s="20"/>
      <c r="E15" s="20"/>
      <c r="F15" s="20"/>
      <c r="G15" s="20"/>
      <c r="H15" s="20"/>
      <c r="I15" s="21">
        <f>SUM(B15:H15)</f>
        <v>0</v>
      </c>
    </row>
    <row r="16" spans="1:10">
      <c r="A16" s="15" t="s">
        <v>43</v>
      </c>
      <c r="B16" s="16">
        <f>SUM(B17:B18)</f>
        <v>0</v>
      </c>
      <c r="C16" s="16">
        <f t="shared" ref="C16:I16" si="1">SUM(C17:C18)</f>
        <v>0</v>
      </c>
      <c r="D16" s="16">
        <f t="shared" si="1"/>
        <v>0</v>
      </c>
      <c r="E16" s="16">
        <f t="shared" si="1"/>
        <v>0</v>
      </c>
      <c r="F16" s="16">
        <f t="shared" si="1"/>
        <v>0</v>
      </c>
      <c r="G16" s="16">
        <f t="shared" si="1"/>
        <v>1693.98</v>
      </c>
      <c r="H16" s="16">
        <f t="shared" si="1"/>
        <v>0</v>
      </c>
      <c r="I16" s="17">
        <f t="shared" si="1"/>
        <v>1693.98</v>
      </c>
    </row>
    <row r="17" spans="1:9">
      <c r="A17" s="18" t="s">
        <v>44</v>
      </c>
      <c r="B17" s="19"/>
      <c r="C17" s="19"/>
      <c r="D17" s="19"/>
      <c r="E17" s="20"/>
      <c r="F17" s="20"/>
      <c r="G17" s="20">
        <v>1693.98</v>
      </c>
      <c r="H17" s="19"/>
      <c r="I17" s="21">
        <f>SUM(B17:H17)</f>
        <v>1693.98</v>
      </c>
    </row>
    <row r="18" spans="1:9">
      <c r="A18" s="18" t="s">
        <v>42</v>
      </c>
      <c r="B18" s="20"/>
      <c r="C18" s="19"/>
      <c r="D18" s="20"/>
      <c r="E18" s="20"/>
      <c r="F18" s="19"/>
      <c r="G18" s="20"/>
      <c r="H18" s="20"/>
      <c r="I18" s="21">
        <f>SUM(B18:H18)</f>
        <v>0</v>
      </c>
    </row>
    <row r="19" spans="1:9">
      <c r="A19" s="15" t="s">
        <v>52</v>
      </c>
      <c r="B19" s="16">
        <f t="shared" ref="B19:I19" si="2">B11+B12-B16</f>
        <v>0</v>
      </c>
      <c r="C19" s="16">
        <f t="shared" si="2"/>
        <v>0</v>
      </c>
      <c r="D19" s="16">
        <f t="shared" si="2"/>
        <v>1608086.51</v>
      </c>
      <c r="E19" s="16">
        <f t="shared" si="2"/>
        <v>118047.73000000001</v>
      </c>
      <c r="F19" s="16">
        <f>F11+F12-F16</f>
        <v>0</v>
      </c>
      <c r="G19" s="16">
        <f>G11+G12-G16</f>
        <v>166208.91999999998</v>
      </c>
      <c r="H19" s="16">
        <f t="shared" si="2"/>
        <v>0</v>
      </c>
      <c r="I19" s="17">
        <f t="shared" si="2"/>
        <v>1892343.16</v>
      </c>
    </row>
    <row r="20" spans="1:9">
      <c r="A20" s="912" t="s">
        <v>273</v>
      </c>
      <c r="B20" s="914"/>
      <c r="C20" s="914"/>
      <c r="D20" s="914"/>
      <c r="E20" s="914"/>
      <c r="F20" s="914"/>
      <c r="G20" s="914"/>
      <c r="H20" s="914"/>
      <c r="I20" s="915"/>
    </row>
    <row r="21" spans="1:9">
      <c r="A21" s="15" t="s">
        <v>49</v>
      </c>
      <c r="B21" s="16"/>
      <c r="C21" s="16"/>
      <c r="D21" s="16">
        <v>1285684.04</v>
      </c>
      <c r="E21" s="16">
        <v>93452.31</v>
      </c>
      <c r="F21" s="16"/>
      <c r="G21" s="16">
        <v>114794.6</v>
      </c>
      <c r="H21" s="16"/>
      <c r="I21" s="17">
        <f>SUM(B21:H21)</f>
        <v>1493930.9500000002</v>
      </c>
    </row>
    <row r="22" spans="1:9">
      <c r="A22" s="15" t="s">
        <v>40</v>
      </c>
      <c r="B22" s="16">
        <f>SUM(B23:B25)</f>
        <v>0</v>
      </c>
      <c r="C22" s="16">
        <f t="shared" ref="C22:I22" si="3">SUM(C23:C25)</f>
        <v>0</v>
      </c>
      <c r="D22" s="16">
        <f t="shared" si="3"/>
        <v>34301.730000000003</v>
      </c>
      <c r="E22" s="16">
        <f t="shared" si="3"/>
        <v>11218.42</v>
      </c>
      <c r="F22" s="16">
        <f t="shared" si="3"/>
        <v>0</v>
      </c>
      <c r="G22" s="16">
        <f t="shared" si="3"/>
        <v>24549.77</v>
      </c>
      <c r="H22" s="16">
        <f t="shared" si="3"/>
        <v>0</v>
      </c>
      <c r="I22" s="17">
        <f t="shared" si="3"/>
        <v>70069.919999999998</v>
      </c>
    </row>
    <row r="23" spans="1:9">
      <c r="A23" s="18" t="s">
        <v>50</v>
      </c>
      <c r="B23" s="20"/>
      <c r="C23" s="20"/>
      <c r="D23" s="20">
        <v>34301.730000000003</v>
      </c>
      <c r="E23" s="20">
        <v>4143.68</v>
      </c>
      <c r="F23" s="20"/>
      <c r="G23" s="20">
        <v>15301.28</v>
      </c>
      <c r="H23" s="19"/>
      <c r="I23" s="21">
        <f t="shared" ref="I23:I28" si="4">SUM(B23:H23)</f>
        <v>53746.69</v>
      </c>
    </row>
    <row r="24" spans="1:9">
      <c r="A24" s="18" t="s">
        <v>42</v>
      </c>
      <c r="B24" s="19"/>
      <c r="C24" s="19"/>
      <c r="D24" s="20"/>
      <c r="E24" s="20">
        <v>7074.74</v>
      </c>
      <c r="F24" s="19"/>
      <c r="G24" s="20">
        <v>9248.49</v>
      </c>
      <c r="H24" s="19"/>
      <c r="I24" s="21">
        <f t="shared" si="4"/>
        <v>16323.23</v>
      </c>
    </row>
    <row r="25" spans="1:9">
      <c r="A25" s="18" t="s">
        <v>402</v>
      </c>
      <c r="B25" s="19"/>
      <c r="C25" s="19"/>
      <c r="D25" s="19"/>
      <c r="E25" s="19"/>
      <c r="F25" s="19"/>
      <c r="G25" s="19"/>
      <c r="H25" s="19"/>
      <c r="I25" s="21">
        <f t="shared" si="4"/>
        <v>0</v>
      </c>
    </row>
    <row r="26" spans="1:9">
      <c r="A26" s="15" t="s">
        <v>43</v>
      </c>
      <c r="B26" s="16">
        <f>SUM(B27:B28)</f>
        <v>0</v>
      </c>
      <c r="C26" s="16">
        <f t="shared" ref="C26:I26" si="5">SUM(C27:C28)</f>
        <v>0</v>
      </c>
      <c r="D26" s="16">
        <f t="shared" si="5"/>
        <v>0</v>
      </c>
      <c r="E26" s="16">
        <f t="shared" si="5"/>
        <v>0</v>
      </c>
      <c r="F26" s="16">
        <f t="shared" si="5"/>
        <v>0</v>
      </c>
      <c r="G26" s="16">
        <f t="shared" si="5"/>
        <v>1693.98</v>
      </c>
      <c r="H26" s="16">
        <f t="shared" si="5"/>
        <v>0</v>
      </c>
      <c r="I26" s="17">
        <f t="shared" si="5"/>
        <v>1693.98</v>
      </c>
    </row>
    <row r="27" spans="1:9">
      <c r="A27" s="18" t="s">
        <v>44</v>
      </c>
      <c r="B27" s="19"/>
      <c r="C27" s="19"/>
      <c r="D27" s="19"/>
      <c r="E27" s="20"/>
      <c r="F27" s="20"/>
      <c r="G27" s="20">
        <v>1693.98</v>
      </c>
      <c r="H27" s="19"/>
      <c r="I27" s="21">
        <f t="shared" si="4"/>
        <v>1693.98</v>
      </c>
    </row>
    <row r="28" spans="1:9">
      <c r="A28" s="18" t="s">
        <v>42</v>
      </c>
      <c r="B28" s="19"/>
      <c r="C28" s="19"/>
      <c r="D28" s="20"/>
      <c r="E28" s="20">
        <v>0</v>
      </c>
      <c r="F28" s="19"/>
      <c r="G28" s="20"/>
      <c r="H28" s="20"/>
      <c r="I28" s="21">
        <f t="shared" si="4"/>
        <v>0</v>
      </c>
    </row>
    <row r="29" spans="1:9">
      <c r="A29" s="15" t="s">
        <v>52</v>
      </c>
      <c r="B29" s="16">
        <f>B21+B22-B26</f>
        <v>0</v>
      </c>
      <c r="C29" s="16">
        <f t="shared" ref="C29:I29" si="6">C21+C22-C26</f>
        <v>0</v>
      </c>
      <c r="D29" s="16">
        <f t="shared" si="6"/>
        <v>1319985.77</v>
      </c>
      <c r="E29" s="16">
        <f t="shared" si="6"/>
        <v>104670.73</v>
      </c>
      <c r="F29" s="16">
        <f t="shared" si="6"/>
        <v>0</v>
      </c>
      <c r="G29" s="16">
        <f t="shared" si="6"/>
        <v>137650.38999999998</v>
      </c>
      <c r="H29" s="16">
        <f t="shared" si="6"/>
        <v>0</v>
      </c>
      <c r="I29" s="17">
        <f t="shared" si="6"/>
        <v>1562306.8900000001</v>
      </c>
    </row>
    <row r="30" spans="1:9">
      <c r="A30" s="912" t="s">
        <v>280</v>
      </c>
      <c r="B30" s="914"/>
      <c r="C30" s="914"/>
      <c r="D30" s="914"/>
      <c r="E30" s="914"/>
      <c r="F30" s="914"/>
      <c r="G30" s="914"/>
      <c r="H30" s="914"/>
      <c r="I30" s="915"/>
    </row>
    <row r="31" spans="1:9">
      <c r="A31" s="15" t="s">
        <v>49</v>
      </c>
      <c r="B31" s="16"/>
      <c r="C31" s="16"/>
      <c r="D31" s="16"/>
      <c r="E31" s="16"/>
      <c r="F31" s="16"/>
      <c r="G31" s="16"/>
      <c r="H31" s="16"/>
      <c r="I31" s="17">
        <f>SUM(B31:H31)</f>
        <v>0</v>
      </c>
    </row>
    <row r="32" spans="1:9">
      <c r="A32" s="18" t="s">
        <v>59</v>
      </c>
      <c r="B32" s="20"/>
      <c r="C32" s="20"/>
      <c r="D32" s="20"/>
      <c r="E32" s="20"/>
      <c r="F32" s="20"/>
      <c r="G32" s="20"/>
      <c r="H32" s="19"/>
      <c r="I32" s="21">
        <f>SUM(B32:H32)</f>
        <v>0</v>
      </c>
    </row>
    <row r="33" spans="1:9">
      <c r="A33" s="18" t="s">
        <v>63</v>
      </c>
      <c r="B33" s="448"/>
      <c r="C33" s="448"/>
      <c r="D33" s="448"/>
      <c r="E33" s="448"/>
      <c r="F33" s="448"/>
      <c r="G33" s="448"/>
      <c r="H33" s="449"/>
      <c r="I33" s="21">
        <f>SUM(B33:H33)</f>
        <v>0</v>
      </c>
    </row>
    <row r="34" spans="1:9">
      <c r="A34" s="447" t="s">
        <v>52</v>
      </c>
      <c r="B34" s="450">
        <f>B31+B32-B33</f>
        <v>0</v>
      </c>
      <c r="C34" s="450">
        <f t="shared" ref="C34:I34" si="7">C31+C32-C33</f>
        <v>0</v>
      </c>
      <c r="D34" s="450">
        <f t="shared" si="7"/>
        <v>0</v>
      </c>
      <c r="E34" s="450">
        <f t="shared" si="7"/>
        <v>0</v>
      </c>
      <c r="F34" s="450">
        <f t="shared" si="7"/>
        <v>0</v>
      </c>
      <c r="G34" s="450">
        <f t="shared" si="7"/>
        <v>0</v>
      </c>
      <c r="H34" s="450">
        <f t="shared" si="7"/>
        <v>0</v>
      </c>
      <c r="I34" s="29">
        <f t="shared" si="7"/>
        <v>0</v>
      </c>
    </row>
    <row r="35" spans="1:9">
      <c r="A35" s="912" t="s">
        <v>53</v>
      </c>
      <c r="B35" s="913"/>
      <c r="C35" s="913"/>
      <c r="D35" s="913"/>
      <c r="E35" s="913"/>
      <c r="F35" s="913"/>
      <c r="G35" s="913"/>
      <c r="H35" s="913"/>
      <c r="I35" s="915"/>
    </row>
    <row r="36" spans="1:9">
      <c r="A36" s="22" t="s">
        <v>49</v>
      </c>
      <c r="B36" s="23">
        <f t="shared" ref="B36:I36" si="8">B11-B21-B31</f>
        <v>0</v>
      </c>
      <c r="C36" s="23">
        <f t="shared" si="8"/>
        <v>0</v>
      </c>
      <c r="D36" s="23">
        <f t="shared" si="8"/>
        <v>322402.46999999997</v>
      </c>
      <c r="E36" s="23">
        <f t="shared" si="8"/>
        <v>17520.680000000008</v>
      </c>
      <c r="F36" s="23">
        <f t="shared" si="8"/>
        <v>0</v>
      </c>
      <c r="G36" s="23">
        <f t="shared" si="8"/>
        <v>43859.81</v>
      </c>
      <c r="H36" s="23">
        <f t="shared" si="8"/>
        <v>0</v>
      </c>
      <c r="I36" s="24">
        <f t="shared" si="8"/>
        <v>383782.95999999973</v>
      </c>
    </row>
    <row r="37" spans="1:9" ht="14.4" thickBot="1">
      <c r="A37" s="25" t="s">
        <v>52</v>
      </c>
      <c r="B37" s="26">
        <f>B19-B29-B34</f>
        <v>0</v>
      </c>
      <c r="C37" s="26">
        <f t="shared" ref="C37:I37" si="9">C19-C29-C34</f>
        <v>0</v>
      </c>
      <c r="D37" s="26">
        <f t="shared" si="9"/>
        <v>288100.74</v>
      </c>
      <c r="E37" s="26">
        <f t="shared" si="9"/>
        <v>13377.000000000015</v>
      </c>
      <c r="F37" s="26">
        <f t="shared" si="9"/>
        <v>0</v>
      </c>
      <c r="G37" s="26">
        <f t="shared" si="9"/>
        <v>28558.53</v>
      </c>
      <c r="H37" s="26">
        <f t="shared" si="9"/>
        <v>0</v>
      </c>
      <c r="I37" s="27">
        <f t="shared" si="9"/>
        <v>330036.26999999979</v>
      </c>
    </row>
    <row r="38" spans="1:9">
      <c r="A38" s="451"/>
      <c r="B38" s="365"/>
      <c r="C38" s="365"/>
      <c r="D38" s="365"/>
      <c r="E38" s="365"/>
      <c r="F38" s="365"/>
      <c r="G38" s="365"/>
      <c r="H38" s="365"/>
      <c r="I38" s="365"/>
    </row>
    <row r="39" spans="1:9">
      <c r="A39" s="212" t="s">
        <v>393</v>
      </c>
      <c r="B39" s="212"/>
    </row>
    <row r="40" spans="1:9" ht="14.4" thickBot="1">
      <c r="A40"/>
      <c r="B40"/>
    </row>
    <row r="41" spans="1:9" ht="21.75" customHeight="1">
      <c r="A41" s="895" t="s">
        <v>272</v>
      </c>
      <c r="B41" s="896"/>
      <c r="C41" s="897" t="s">
        <v>275</v>
      </c>
    </row>
    <row r="42" spans="1:9" ht="13.5" customHeight="1">
      <c r="A42" s="900"/>
      <c r="B42" s="901"/>
      <c r="C42" s="898"/>
    </row>
    <row r="43" spans="1:9" ht="29.25" customHeight="1">
      <c r="A43" s="902"/>
      <c r="B43" s="903"/>
      <c r="C43" s="899"/>
    </row>
    <row r="44" spans="1:9">
      <c r="A44" s="878" t="s">
        <v>39</v>
      </c>
      <c r="B44" s="879"/>
      <c r="C44" s="880"/>
    </row>
    <row r="45" spans="1:9">
      <c r="A45" s="872" t="s">
        <v>279</v>
      </c>
      <c r="B45" s="873"/>
      <c r="C45" s="235">
        <v>4658.04</v>
      </c>
    </row>
    <row r="46" spans="1:9">
      <c r="A46" s="885" t="s">
        <v>40</v>
      </c>
      <c r="B46" s="886"/>
      <c r="C46" s="236">
        <f>SUM(C47:C48)</f>
        <v>781.44</v>
      </c>
    </row>
    <row r="47" spans="1:9">
      <c r="A47" s="887" t="s">
        <v>41</v>
      </c>
      <c r="B47" s="888"/>
      <c r="C47" s="237">
        <v>781.44</v>
      </c>
    </row>
    <row r="48" spans="1:9">
      <c r="A48" s="887" t="s">
        <v>42</v>
      </c>
      <c r="B48" s="888"/>
      <c r="C48" s="237"/>
    </row>
    <row r="49" spans="1:3">
      <c r="A49" s="885" t="s">
        <v>43</v>
      </c>
      <c r="B49" s="886"/>
      <c r="C49" s="236">
        <f>SUM(C50:C51)</f>
        <v>0</v>
      </c>
    </row>
    <row r="50" spans="1:3">
      <c r="A50" s="887" t="s">
        <v>44</v>
      </c>
      <c r="B50" s="888"/>
      <c r="C50" s="237"/>
    </row>
    <row r="51" spans="1:3">
      <c r="A51" s="887" t="s">
        <v>42</v>
      </c>
      <c r="B51" s="888"/>
      <c r="C51" s="237"/>
    </row>
    <row r="52" spans="1:3">
      <c r="A52" s="885" t="s">
        <v>282</v>
      </c>
      <c r="B52" s="886"/>
      <c r="C52" s="236">
        <f>C45+C46-C49</f>
        <v>5439.48</v>
      </c>
    </row>
    <row r="53" spans="1:3">
      <c r="A53" s="878" t="s">
        <v>273</v>
      </c>
      <c r="B53" s="879"/>
      <c r="C53" s="880"/>
    </row>
    <row r="54" spans="1:3">
      <c r="A54" s="872" t="s">
        <v>49</v>
      </c>
      <c r="B54" s="873"/>
      <c r="C54" s="235">
        <v>4658.04</v>
      </c>
    </row>
    <row r="55" spans="1:3">
      <c r="A55" s="885" t="s">
        <v>40</v>
      </c>
      <c r="B55" s="886"/>
      <c r="C55" s="236">
        <f>SUM(C56:C57)</f>
        <v>781.44</v>
      </c>
    </row>
    <row r="56" spans="1:3">
      <c r="A56" s="887" t="s">
        <v>50</v>
      </c>
      <c r="B56" s="888"/>
      <c r="C56" s="237"/>
    </row>
    <row r="57" spans="1:3">
      <c r="A57" s="887" t="s">
        <v>42</v>
      </c>
      <c r="B57" s="888"/>
      <c r="C57" s="238">
        <v>781.44</v>
      </c>
    </row>
    <row r="58" spans="1:3">
      <c r="A58" s="885" t="s">
        <v>43</v>
      </c>
      <c r="B58" s="886"/>
      <c r="C58" s="236">
        <f>SUM(C59:C60)</f>
        <v>0</v>
      </c>
    </row>
    <row r="59" spans="1:3">
      <c r="A59" s="887" t="s">
        <v>44</v>
      </c>
      <c r="B59" s="888"/>
      <c r="C59" s="237"/>
    </row>
    <row r="60" spans="1:3">
      <c r="A60" s="889" t="s">
        <v>42</v>
      </c>
      <c r="B60" s="890"/>
      <c r="C60" s="239"/>
    </row>
    <row r="61" spans="1:3">
      <c r="A61" s="891" t="s">
        <v>52</v>
      </c>
      <c r="B61" s="892"/>
      <c r="C61" s="240">
        <f>C54+C55-C58</f>
        <v>5439.48</v>
      </c>
    </row>
    <row r="62" spans="1:3">
      <c r="A62" s="893" t="s">
        <v>280</v>
      </c>
      <c r="B62" s="894"/>
      <c r="C62" s="880"/>
    </row>
    <row r="63" spans="1:3">
      <c r="A63" s="872" t="s">
        <v>49</v>
      </c>
      <c r="B63" s="873"/>
      <c r="C63" s="235"/>
    </row>
    <row r="64" spans="1:3">
      <c r="A64" s="874" t="s">
        <v>59</v>
      </c>
      <c r="B64" s="875"/>
      <c r="C64" s="242"/>
    </row>
    <row r="65" spans="1:5">
      <c r="A65" s="874" t="s">
        <v>63</v>
      </c>
      <c r="B65" s="875"/>
      <c r="C65" s="242"/>
    </row>
    <row r="66" spans="1:5">
      <c r="A66" s="876" t="s">
        <v>282</v>
      </c>
      <c r="B66" s="877"/>
      <c r="C66" s="241">
        <f>C63+C64-C65</f>
        <v>0</v>
      </c>
    </row>
    <row r="67" spans="1:5">
      <c r="A67" s="878" t="s">
        <v>53</v>
      </c>
      <c r="B67" s="879"/>
      <c r="C67" s="880"/>
    </row>
    <row r="68" spans="1:5">
      <c r="A68" s="872" t="s">
        <v>49</v>
      </c>
      <c r="B68" s="873"/>
      <c r="C68" s="235">
        <f>C45-C54-C63</f>
        <v>0</v>
      </c>
    </row>
    <row r="69" spans="1:5" ht="14.4" thickBot="1">
      <c r="A69" s="881" t="s">
        <v>52</v>
      </c>
      <c r="B69" s="882"/>
      <c r="C69" s="243">
        <f>C52-C61-C66</f>
        <v>0</v>
      </c>
    </row>
    <row r="77" spans="1:5">
      <c r="A77" s="883" t="s">
        <v>392</v>
      </c>
      <c r="B77" s="884"/>
      <c r="C77" s="884"/>
      <c r="D77" s="884"/>
      <c r="E77" s="884"/>
    </row>
    <row r="78" spans="1:5" ht="14.4" thickBot="1">
      <c r="A78" s="32"/>
      <c r="B78" s="33"/>
      <c r="C78" s="33"/>
      <c r="D78" s="33"/>
      <c r="E78" s="33"/>
    </row>
    <row r="79" spans="1:5" ht="172.2" thickBot="1">
      <c r="A79" s="34" t="s">
        <v>121</v>
      </c>
      <c r="B79" s="35" t="s">
        <v>283</v>
      </c>
      <c r="C79" s="35" t="s">
        <v>284</v>
      </c>
      <c r="D79" s="35" t="s">
        <v>285</v>
      </c>
      <c r="E79" s="36" t="s">
        <v>250</v>
      </c>
    </row>
    <row r="80" spans="1:5" ht="14.4" thickBot="1">
      <c r="A80" s="37" t="s">
        <v>39</v>
      </c>
      <c r="B80" s="38"/>
      <c r="C80" s="38"/>
      <c r="D80" s="38"/>
      <c r="E80" s="39"/>
    </row>
    <row r="81" spans="1:5" ht="26.4">
      <c r="A81" s="40" t="s">
        <v>256</v>
      </c>
      <c r="B81" s="41"/>
      <c r="C81" s="41"/>
      <c r="D81" s="41"/>
      <c r="E81" s="42">
        <f>B81+C81+D81</f>
        <v>0</v>
      </c>
    </row>
    <row r="82" spans="1:5">
      <c r="A82" s="43" t="s">
        <v>59</v>
      </c>
      <c r="B82" s="44">
        <f>SUM(B83:B84)</f>
        <v>0</v>
      </c>
      <c r="C82" s="44">
        <f>SUM(C83:C84)</f>
        <v>0</v>
      </c>
      <c r="D82" s="44">
        <f>SUM(D83:D84)</f>
        <v>0</v>
      </c>
      <c r="E82" s="45">
        <f>SUM(E83:E84)</f>
        <v>0</v>
      </c>
    </row>
    <row r="83" spans="1:5">
      <c r="A83" s="46" t="s">
        <v>257</v>
      </c>
      <c r="B83" s="47"/>
      <c r="C83" s="47"/>
      <c r="D83" s="47"/>
      <c r="E83" s="48">
        <f>B83+C83+D83</f>
        <v>0</v>
      </c>
    </row>
    <row r="84" spans="1:5">
      <c r="A84" s="46" t="s">
        <v>286</v>
      </c>
      <c r="B84" s="47"/>
      <c r="C84" s="47"/>
      <c r="D84" s="47"/>
      <c r="E84" s="48">
        <f>B84+C84+D84</f>
        <v>0</v>
      </c>
    </row>
    <row r="85" spans="1:5">
      <c r="A85" s="43" t="s">
        <v>63</v>
      </c>
      <c r="B85" s="44">
        <f>SUM(B86:B88)</f>
        <v>0</v>
      </c>
      <c r="C85" s="44">
        <f>SUM(C86:C88)</f>
        <v>0</v>
      </c>
      <c r="D85" s="44">
        <f>SUM(D86:D88)</f>
        <v>0</v>
      </c>
      <c r="E85" s="45">
        <f>SUM(E86:E88)</f>
        <v>0</v>
      </c>
    </row>
    <row r="86" spans="1:5">
      <c r="A86" s="46" t="s">
        <v>258</v>
      </c>
      <c r="B86" s="47"/>
      <c r="C86" s="47"/>
      <c r="D86" s="47"/>
      <c r="E86" s="48">
        <f>B86+C86+D86</f>
        <v>0</v>
      </c>
    </row>
    <row r="87" spans="1:5">
      <c r="A87" s="46" t="s">
        <v>259</v>
      </c>
      <c r="B87" s="47"/>
      <c r="C87" s="47"/>
      <c r="D87" s="47"/>
      <c r="E87" s="48">
        <f>B87+C87+D87</f>
        <v>0</v>
      </c>
    </row>
    <row r="88" spans="1:5">
      <c r="A88" s="49" t="s">
        <v>287</v>
      </c>
      <c r="B88" s="47"/>
      <c r="C88" s="47"/>
      <c r="D88" s="47"/>
      <c r="E88" s="48">
        <f>B88+C88+D88</f>
        <v>0</v>
      </c>
    </row>
    <row r="89" spans="1:5" ht="27" thickBot="1">
      <c r="A89" s="50" t="s">
        <v>260</v>
      </c>
      <c r="B89" s="51">
        <f>B81+B82-B85</f>
        <v>0</v>
      </c>
      <c r="C89" s="51">
        <f>C81+C82-C85</f>
        <v>0</v>
      </c>
      <c r="D89" s="51">
        <f>D81+D82-D85</f>
        <v>0</v>
      </c>
      <c r="E89" s="52">
        <f>E81+E82-E85</f>
        <v>0</v>
      </c>
    </row>
    <row r="90" spans="1:5" ht="14.4" thickBot="1">
      <c r="A90" s="53" t="s">
        <v>261</v>
      </c>
      <c r="B90" s="54"/>
      <c r="C90" s="54"/>
      <c r="D90" s="54"/>
      <c r="E90" s="55"/>
    </row>
    <row r="91" spans="1:5">
      <c r="A91" s="40" t="s">
        <v>267</v>
      </c>
      <c r="B91" s="41"/>
      <c r="C91" s="41"/>
      <c r="D91" s="41"/>
      <c r="E91" s="42">
        <f>B91+C91+D91</f>
        <v>0</v>
      </c>
    </row>
    <row r="92" spans="1:5">
      <c r="A92" s="43" t="s">
        <v>59</v>
      </c>
      <c r="B92" s="44">
        <f>SUM(B93:B93)</f>
        <v>0</v>
      </c>
      <c r="C92" s="44">
        <f>SUM(C93:C93)</f>
        <v>0</v>
      </c>
      <c r="D92" s="44">
        <f>SUM(D93:D93)</f>
        <v>0</v>
      </c>
      <c r="E92" s="45">
        <f>SUM(E93:E93)</f>
        <v>0</v>
      </c>
    </row>
    <row r="93" spans="1:5">
      <c r="A93" s="46" t="s">
        <v>262</v>
      </c>
      <c r="B93" s="47"/>
      <c r="C93" s="47"/>
      <c r="D93" s="47"/>
      <c r="E93" s="48">
        <f>B93+C93+D93</f>
        <v>0</v>
      </c>
    </row>
    <row r="94" spans="1:5">
      <c r="A94" s="43" t="s">
        <v>63</v>
      </c>
      <c r="B94" s="44">
        <f>SUM(B95:B97)</f>
        <v>0</v>
      </c>
      <c r="C94" s="44">
        <f>SUM(C95:C97)</f>
        <v>0</v>
      </c>
      <c r="D94" s="44">
        <f>SUM(D95:D97)</f>
        <v>0</v>
      </c>
      <c r="E94" s="45">
        <f>SUM(E95:E97)</f>
        <v>0</v>
      </c>
    </row>
    <row r="95" spans="1:5">
      <c r="A95" s="46" t="s">
        <v>263</v>
      </c>
      <c r="B95" s="47"/>
      <c r="C95" s="47"/>
      <c r="D95" s="47"/>
      <c r="E95" s="48">
        <f>B95+C95+D95</f>
        <v>0</v>
      </c>
    </row>
    <row r="96" spans="1:5">
      <c r="A96" s="46" t="s">
        <v>264</v>
      </c>
      <c r="B96" s="47"/>
      <c r="C96" s="47"/>
      <c r="D96" s="47"/>
      <c r="E96" s="48">
        <f>B96+C96+D96</f>
        <v>0</v>
      </c>
    </row>
    <row r="97" spans="1:5">
      <c r="A97" s="56" t="s">
        <v>265</v>
      </c>
      <c r="B97" s="47"/>
      <c r="C97" s="47"/>
      <c r="D97" s="47"/>
      <c r="E97" s="48">
        <f>B97+C97+D97</f>
        <v>0</v>
      </c>
    </row>
    <row r="98" spans="1:5" ht="14.4" thickBot="1">
      <c r="A98" s="50" t="s">
        <v>266</v>
      </c>
      <c r="B98" s="51">
        <f>B91+B92-B94</f>
        <v>0</v>
      </c>
      <c r="C98" s="51">
        <f>C91+C92-C94</f>
        <v>0</v>
      </c>
      <c r="D98" s="51">
        <f>D91+D92-D94</f>
        <v>0</v>
      </c>
      <c r="E98" s="52">
        <f>E91+E92-E94</f>
        <v>0</v>
      </c>
    </row>
    <row r="106" spans="1:5" ht="48" customHeight="1">
      <c r="A106" s="863" t="s">
        <v>391</v>
      </c>
      <c r="B106" s="864"/>
      <c r="C106" s="864"/>
    </row>
    <row r="107" spans="1:5">
      <c r="A107" s="861"/>
      <c r="B107" s="862"/>
      <c r="C107" s="862"/>
    </row>
    <row r="108" spans="1:5">
      <c r="A108" s="57" t="s">
        <v>31</v>
      </c>
      <c r="B108" s="57" t="s">
        <v>167</v>
      </c>
      <c r="C108" s="57" t="s">
        <v>168</v>
      </c>
    </row>
    <row r="109" spans="1:5">
      <c r="A109" s="58" t="s">
        <v>288</v>
      </c>
      <c r="B109" s="59"/>
      <c r="C109" s="59"/>
    </row>
    <row r="110" spans="1:5">
      <c r="A110" s="60" t="s">
        <v>148</v>
      </c>
      <c r="B110" s="60"/>
      <c r="C110" s="60"/>
    </row>
    <row r="111" spans="1:5">
      <c r="A111" s="61" t="s">
        <v>120</v>
      </c>
      <c r="B111" s="62"/>
      <c r="C111" s="63"/>
    </row>
    <row r="114" spans="1:9">
      <c r="A114" s="863" t="s">
        <v>390</v>
      </c>
      <c r="B114" s="864"/>
      <c r="C114" s="864"/>
      <c r="D114" s="714"/>
      <c r="E114" s="714"/>
      <c r="F114" s="714"/>
      <c r="G114" s="714"/>
    </row>
    <row r="115" spans="1:9" ht="14.4" thickBot="1">
      <c r="A115" s="865"/>
      <c r="B115" s="866"/>
      <c r="C115" s="866"/>
    </row>
    <row r="116" spans="1:9" ht="13.5" customHeight="1">
      <c r="A116" s="867"/>
      <c r="B116" s="869" t="s">
        <v>289</v>
      </c>
      <c r="C116" s="870"/>
      <c r="D116" s="870"/>
      <c r="E116" s="870"/>
      <c r="F116" s="871"/>
      <c r="G116" s="869" t="s">
        <v>290</v>
      </c>
      <c r="H116" s="870"/>
      <c r="I116" s="871"/>
    </row>
    <row r="117" spans="1:9" ht="52.8">
      <c r="A117" s="868"/>
      <c r="B117" s="373" t="s">
        <v>155</v>
      </c>
      <c r="C117" s="474" t="s">
        <v>360</v>
      </c>
      <c r="D117" s="474" t="s">
        <v>163</v>
      </c>
      <c r="E117" s="474" t="s">
        <v>144</v>
      </c>
      <c r="F117" s="452" t="s">
        <v>430</v>
      </c>
      <c r="G117" s="438" t="s">
        <v>74</v>
      </c>
      <c r="H117" s="457" t="s">
        <v>414</v>
      </c>
      <c r="I117" s="366" t="s">
        <v>45</v>
      </c>
    </row>
    <row r="118" spans="1:9">
      <c r="A118" s="374" t="s">
        <v>167</v>
      </c>
      <c r="B118" s="375"/>
      <c r="C118" s="64"/>
      <c r="D118" s="64"/>
      <c r="E118" s="455"/>
      <c r="F118" s="453"/>
      <c r="G118" s="376"/>
      <c r="H118" s="64"/>
      <c r="I118" s="367"/>
    </row>
    <row r="119" spans="1:9" ht="36">
      <c r="A119" s="466" t="s">
        <v>436</v>
      </c>
      <c r="B119" s="377"/>
      <c r="C119" s="65"/>
      <c r="D119" s="65"/>
      <c r="E119" s="455"/>
      <c r="F119" s="453"/>
      <c r="G119" s="376"/>
      <c r="H119" s="65"/>
      <c r="I119" s="368"/>
    </row>
    <row r="120" spans="1:9" ht="36.6" thickBot="1">
      <c r="A120" s="467" t="s">
        <v>437</v>
      </c>
      <c r="B120" s="378"/>
      <c r="C120" s="371"/>
      <c r="D120" s="371"/>
      <c r="E120" s="455"/>
      <c r="F120" s="453"/>
      <c r="G120" s="376"/>
      <c r="H120" s="371"/>
      <c r="I120" s="369"/>
    </row>
    <row r="121" spans="1:9" ht="14.4" thickBot="1">
      <c r="A121" s="379" t="s">
        <v>168</v>
      </c>
      <c r="B121" s="380">
        <f t="shared" ref="B121:I121" si="10">B118+B119-B120</f>
        <v>0</v>
      </c>
      <c r="C121" s="370">
        <f t="shared" si="10"/>
        <v>0</v>
      </c>
      <c r="D121" s="370">
        <f t="shared" si="10"/>
        <v>0</v>
      </c>
      <c r="E121" s="456">
        <f t="shared" si="10"/>
        <v>0</v>
      </c>
      <c r="F121" s="454">
        <f t="shared" si="10"/>
        <v>0</v>
      </c>
      <c r="G121" s="381">
        <f t="shared" si="10"/>
        <v>0</v>
      </c>
      <c r="H121" s="439">
        <f t="shared" si="10"/>
        <v>0</v>
      </c>
      <c r="I121" s="382">
        <f t="shared" si="10"/>
        <v>0</v>
      </c>
    </row>
    <row r="124" spans="1:9">
      <c r="A124" s="863" t="s">
        <v>389</v>
      </c>
      <c r="B124" s="864"/>
      <c r="C124" s="864"/>
    </row>
    <row r="125" spans="1:9" ht="14.4" thickBot="1">
      <c r="A125" s="865"/>
      <c r="B125" s="866"/>
      <c r="C125" s="866"/>
    </row>
    <row r="126" spans="1:9">
      <c r="A126" s="66" t="s">
        <v>31</v>
      </c>
      <c r="B126" s="67" t="s">
        <v>167</v>
      </c>
      <c r="C126" s="68" t="s">
        <v>168</v>
      </c>
    </row>
    <row r="127" spans="1:9" ht="27" thickBot="1">
      <c r="A127" s="69" t="s">
        <v>291</v>
      </c>
      <c r="B127" s="70"/>
      <c r="C127" s="71"/>
    </row>
    <row r="131" spans="1:4" ht="50.25" customHeight="1">
      <c r="A131" s="863" t="s">
        <v>403</v>
      </c>
      <c r="B131" s="864"/>
      <c r="C131" s="864"/>
      <c r="D131" s="714"/>
    </row>
    <row r="132" spans="1:4" ht="14.4" thickBot="1">
      <c r="A132" s="849"/>
      <c r="B132" s="850"/>
      <c r="C132" s="850"/>
    </row>
    <row r="133" spans="1:4">
      <c r="A133" s="851" t="s">
        <v>121</v>
      </c>
      <c r="B133" s="852"/>
      <c r="C133" s="67" t="s">
        <v>167</v>
      </c>
      <c r="D133" s="68" t="s">
        <v>168</v>
      </c>
    </row>
    <row r="134" spans="1:4" ht="66" customHeight="1">
      <c r="A134" s="853" t="s">
        <v>292</v>
      </c>
      <c r="B134" s="854"/>
      <c r="C134" s="59">
        <f>C136+SUM(C137:C140)</f>
        <v>0</v>
      </c>
      <c r="D134" s="264">
        <f>D136+SUM(D137:D140)</f>
        <v>0</v>
      </c>
    </row>
    <row r="135" spans="1:4">
      <c r="A135" s="855" t="s">
        <v>148</v>
      </c>
      <c r="B135" s="856"/>
      <c r="C135" s="72"/>
      <c r="D135" s="265"/>
    </row>
    <row r="136" spans="1:4">
      <c r="A136" s="857" t="s">
        <v>29</v>
      </c>
      <c r="B136" s="858"/>
      <c r="C136" s="73"/>
      <c r="D136" s="266"/>
    </row>
    <row r="137" spans="1:4">
      <c r="A137" s="859" t="s">
        <v>276</v>
      </c>
      <c r="B137" s="860"/>
      <c r="C137" s="74"/>
      <c r="D137" s="267"/>
    </row>
    <row r="138" spans="1:4">
      <c r="A138" s="859" t="s">
        <v>156</v>
      </c>
      <c r="B138" s="860"/>
      <c r="C138" s="74"/>
      <c r="D138" s="267"/>
    </row>
    <row r="139" spans="1:4">
      <c r="A139" s="859" t="s">
        <v>157</v>
      </c>
      <c r="B139" s="860"/>
      <c r="C139" s="74"/>
      <c r="D139" s="267"/>
    </row>
    <row r="140" spans="1:4">
      <c r="A140" s="859" t="s">
        <v>158</v>
      </c>
      <c r="B140" s="860"/>
      <c r="C140" s="74"/>
      <c r="D140" s="267"/>
    </row>
    <row r="145" spans="1:9">
      <c r="A145" s="490" t="s">
        <v>361</v>
      </c>
      <c r="B145" s="683"/>
      <c r="C145" s="683"/>
      <c r="D145" s="683"/>
      <c r="E145" s="683"/>
      <c r="F145" s="683"/>
      <c r="G145" s="683"/>
      <c r="H145" s="683"/>
      <c r="I145" s="683"/>
    </row>
    <row r="146" spans="1:9" ht="16.2" thickBot="1">
      <c r="A146" s="75"/>
      <c r="B146" s="76"/>
      <c r="C146" s="76"/>
      <c r="D146" s="76"/>
      <c r="E146" s="76" t="s">
        <v>51</v>
      </c>
      <c r="F146" s="77"/>
      <c r="G146" s="77"/>
      <c r="H146" s="77"/>
      <c r="I146" s="77"/>
    </row>
    <row r="147" spans="1:9" ht="89.25" customHeight="1" thickBot="1">
      <c r="A147" s="719" t="s">
        <v>28</v>
      </c>
      <c r="B147" s="839"/>
      <c r="C147" s="79" t="s">
        <v>293</v>
      </c>
      <c r="D147" s="78" t="s">
        <v>71</v>
      </c>
      <c r="E147" s="79" t="s">
        <v>386</v>
      </c>
      <c r="F147" s="244" t="s">
        <v>387</v>
      </c>
      <c r="G147" s="79" t="s">
        <v>415</v>
      </c>
      <c r="H147" s="79" t="s">
        <v>388</v>
      </c>
      <c r="I147" s="80" t="s">
        <v>416</v>
      </c>
    </row>
    <row r="148" spans="1:9">
      <c r="A148" s="81"/>
      <c r="B148" s="82" t="s">
        <v>167</v>
      </c>
      <c r="C148" s="112"/>
      <c r="D148" s="83"/>
      <c r="E148" s="84"/>
      <c r="F148" s="83"/>
      <c r="G148" s="84"/>
      <c r="H148" s="84"/>
      <c r="I148" s="85"/>
    </row>
    <row r="149" spans="1:9">
      <c r="A149" s="86"/>
      <c r="B149" s="87" t="s">
        <v>72</v>
      </c>
      <c r="C149" s="113"/>
      <c r="D149" s="88"/>
      <c r="E149" s="89"/>
      <c r="F149" s="88"/>
      <c r="G149" s="89"/>
      <c r="H149" s="89"/>
      <c r="I149" s="90"/>
    </row>
    <row r="150" spans="1:9">
      <c r="A150" s="91" t="s">
        <v>136</v>
      </c>
      <c r="B150" s="92"/>
      <c r="C150" s="114"/>
      <c r="D150" s="93"/>
      <c r="E150" s="94"/>
      <c r="F150" s="93"/>
      <c r="G150" s="94"/>
      <c r="H150" s="94"/>
      <c r="I150" s="95"/>
    </row>
    <row r="151" spans="1:9">
      <c r="A151" s="91" t="s">
        <v>137</v>
      </c>
      <c r="B151" s="92"/>
      <c r="C151" s="114"/>
      <c r="D151" s="93"/>
      <c r="E151" s="94"/>
      <c r="F151" s="93"/>
      <c r="G151" s="94"/>
      <c r="H151" s="94"/>
      <c r="I151" s="95"/>
    </row>
    <row r="152" spans="1:9" ht="14.4" thickBot="1">
      <c r="A152" s="96" t="s">
        <v>73</v>
      </c>
      <c r="B152" s="97"/>
      <c r="C152" s="115"/>
      <c r="D152" s="98"/>
      <c r="E152" s="99"/>
      <c r="F152" s="98"/>
      <c r="G152" s="99"/>
      <c r="H152" s="99"/>
      <c r="I152" s="100"/>
    </row>
    <row r="153" spans="1:9" ht="14.4" thickBot="1">
      <c r="A153" s="101"/>
      <c r="B153" s="102" t="s">
        <v>162</v>
      </c>
      <c r="C153" s="103"/>
      <c r="D153" s="103"/>
      <c r="E153" s="103">
        <f>SUM(E150:E152)</f>
        <v>0</v>
      </c>
      <c r="F153" s="103">
        <f>SUM(F150:F152)</f>
        <v>0</v>
      </c>
      <c r="G153" s="103">
        <f>SUM(G150:G152)</f>
        <v>0</v>
      </c>
      <c r="H153" s="103"/>
      <c r="I153" s="103"/>
    </row>
    <row r="154" spans="1:9" ht="87.75" customHeight="1" thickBot="1">
      <c r="A154" s="719" t="s">
        <v>28</v>
      </c>
      <c r="B154" s="720"/>
      <c r="C154" s="79" t="s">
        <v>293</v>
      </c>
      <c r="D154" s="78" t="s">
        <v>71</v>
      </c>
      <c r="E154" s="79" t="s">
        <v>386</v>
      </c>
      <c r="F154" s="244" t="s">
        <v>387</v>
      </c>
      <c r="G154" s="79" t="s">
        <v>415</v>
      </c>
      <c r="H154" s="79" t="s">
        <v>388</v>
      </c>
      <c r="I154" s="80" t="s">
        <v>416</v>
      </c>
    </row>
    <row r="155" spans="1:9" ht="14.4" thickBot="1">
      <c r="A155" s="104"/>
      <c r="B155" s="105" t="s">
        <v>168</v>
      </c>
      <c r="C155" s="116"/>
      <c r="D155" s="106"/>
      <c r="E155" s="107"/>
      <c r="F155" s="106"/>
      <c r="G155" s="107"/>
      <c r="H155" s="107"/>
      <c r="I155" s="108"/>
    </row>
    <row r="156" spans="1:9">
      <c r="A156" s="86"/>
      <c r="B156" s="87" t="s">
        <v>72</v>
      </c>
      <c r="C156" s="113"/>
      <c r="D156" s="88"/>
      <c r="E156" s="89"/>
      <c r="F156" s="88"/>
      <c r="G156" s="89"/>
      <c r="H156" s="89"/>
      <c r="I156" s="90"/>
    </row>
    <row r="157" spans="1:9">
      <c r="A157" s="91" t="s">
        <v>136</v>
      </c>
      <c r="B157" s="92"/>
      <c r="C157" s="114"/>
      <c r="D157" s="93"/>
      <c r="E157" s="94"/>
      <c r="F157" s="93"/>
      <c r="G157" s="94"/>
      <c r="H157" s="94"/>
      <c r="I157" s="95"/>
    </row>
    <row r="158" spans="1:9">
      <c r="A158" s="91" t="s">
        <v>137</v>
      </c>
      <c r="B158" s="92"/>
      <c r="C158" s="114"/>
      <c r="D158" s="93"/>
      <c r="E158" s="94"/>
      <c r="F158" s="93"/>
      <c r="G158" s="94"/>
      <c r="H158" s="94"/>
      <c r="I158" s="95"/>
    </row>
    <row r="159" spans="1:9" ht="14.4" thickBot="1">
      <c r="A159" s="96" t="s">
        <v>73</v>
      </c>
      <c r="B159" s="97"/>
      <c r="C159" s="115"/>
      <c r="D159" s="98"/>
      <c r="E159" s="99"/>
      <c r="F159" s="98"/>
      <c r="G159" s="99"/>
      <c r="H159" s="99"/>
      <c r="I159" s="100"/>
    </row>
    <row r="160" spans="1:9" ht="14.4" thickBot="1">
      <c r="A160" s="109"/>
      <c r="B160" s="102" t="s">
        <v>162</v>
      </c>
      <c r="C160" s="103"/>
      <c r="D160" s="110"/>
      <c r="E160" s="103">
        <f>SUM(E157:E159)</f>
        <v>0</v>
      </c>
      <c r="F160" s="103">
        <f>SUM(F157:F159)</f>
        <v>0</v>
      </c>
      <c r="G160" s="103">
        <f>SUM(G157:G159)</f>
        <v>0</v>
      </c>
      <c r="H160" s="103"/>
      <c r="I160" s="111"/>
    </row>
    <row r="163" spans="1:9">
      <c r="A163" s="910" t="s">
        <v>431</v>
      </c>
      <c r="B163" s="911"/>
      <c r="C163" s="911"/>
      <c r="D163" s="911"/>
      <c r="E163" s="911"/>
      <c r="F163" s="911"/>
      <c r="G163" s="911"/>
      <c r="H163" s="911"/>
      <c r="I163" s="911"/>
    </row>
    <row r="164" spans="1:9" ht="14.4" thickBot="1">
      <c r="A164" s="130"/>
      <c r="B164" s="131"/>
      <c r="C164" s="131"/>
      <c r="D164" s="131"/>
      <c r="E164" s="130"/>
      <c r="F164" s="130"/>
      <c r="G164" s="130"/>
      <c r="H164" s="130"/>
      <c r="I164" s="130"/>
    </row>
    <row r="165" spans="1:9" ht="14.4" thickBot="1">
      <c r="A165" s="840" t="s">
        <v>254</v>
      </c>
      <c r="B165" s="841"/>
      <c r="C165" s="841"/>
      <c r="D165" s="842"/>
      <c r="E165" s="735" t="s">
        <v>167</v>
      </c>
      <c r="F165" s="538" t="s">
        <v>255</v>
      </c>
      <c r="G165" s="539"/>
      <c r="H165" s="540"/>
      <c r="I165" s="846" t="s">
        <v>168</v>
      </c>
    </row>
    <row r="166" spans="1:9" ht="27" thickBot="1">
      <c r="A166" s="843"/>
      <c r="B166" s="844"/>
      <c r="C166" s="844"/>
      <c r="D166" s="845"/>
      <c r="E166" s="736"/>
      <c r="F166" s="133" t="s">
        <v>59</v>
      </c>
      <c r="G166" s="134" t="s">
        <v>295</v>
      </c>
      <c r="H166" s="133" t="s">
        <v>296</v>
      </c>
      <c r="I166" s="847"/>
    </row>
    <row r="167" spans="1:9">
      <c r="A167" s="135">
        <v>1</v>
      </c>
      <c r="B167" s="778" t="s">
        <v>163</v>
      </c>
      <c r="C167" s="848"/>
      <c r="D167" s="779"/>
      <c r="E167" s="136"/>
      <c r="F167" s="137"/>
      <c r="G167" s="137"/>
      <c r="H167" s="137"/>
      <c r="I167" s="138">
        <f>E167+F167-G167-H167</f>
        <v>0</v>
      </c>
    </row>
    <row r="168" spans="1:9">
      <c r="A168" s="148"/>
      <c r="B168" s="828" t="s">
        <v>297</v>
      </c>
      <c r="C168" s="829"/>
      <c r="D168" s="830"/>
      <c r="E168" s="149"/>
      <c r="F168" s="144"/>
      <c r="G168" s="144"/>
      <c r="H168" s="144"/>
      <c r="I168" s="150">
        <f>E168+F168-G168-H168</f>
        <v>0</v>
      </c>
    </row>
    <row r="169" spans="1:9">
      <c r="A169" s="139" t="s">
        <v>178</v>
      </c>
      <c r="B169" s="831" t="s">
        <v>164</v>
      </c>
      <c r="C169" s="832"/>
      <c r="D169" s="833"/>
      <c r="E169" s="140"/>
      <c r="F169" s="141"/>
      <c r="G169" s="141"/>
      <c r="H169" s="141"/>
      <c r="I169" s="142">
        <f>E169+F169-G169-H169</f>
        <v>0</v>
      </c>
    </row>
    <row r="170" spans="1:9">
      <c r="A170" s="139"/>
      <c r="B170" s="828" t="s">
        <v>297</v>
      </c>
      <c r="C170" s="829"/>
      <c r="D170" s="830"/>
      <c r="E170" s="151"/>
      <c r="F170" s="141"/>
      <c r="G170" s="141"/>
      <c r="H170" s="141"/>
      <c r="I170" s="141">
        <f>E170+F170-G170-H170</f>
        <v>0</v>
      </c>
    </row>
    <row r="171" spans="1:9" ht="14.4" thickBot="1">
      <c r="A171" s="143" t="s">
        <v>180</v>
      </c>
      <c r="B171" s="831" t="s">
        <v>268</v>
      </c>
      <c r="C171" s="832"/>
      <c r="D171" s="833"/>
      <c r="E171" s="140"/>
      <c r="F171" s="141"/>
      <c r="G171" s="141"/>
      <c r="H171" s="141"/>
      <c r="I171" s="144">
        <f>E171+F171-G171-H171</f>
        <v>0</v>
      </c>
    </row>
    <row r="172" spans="1:9" ht="14.4" thickBot="1">
      <c r="A172" s="834" t="s">
        <v>151</v>
      </c>
      <c r="B172" s="835"/>
      <c r="C172" s="835"/>
      <c r="D172" s="836"/>
      <c r="E172" s="145">
        <f>E167+E169+E171</f>
        <v>0</v>
      </c>
      <c r="F172" s="145">
        <f>F167+F169+F171</f>
        <v>0</v>
      </c>
      <c r="G172" s="145">
        <f>G167+G169+G171</f>
        <v>0</v>
      </c>
      <c r="H172" s="145">
        <f>H167+H169+H171</f>
        <v>0</v>
      </c>
      <c r="I172" s="146">
        <f>I167+I169+I171</f>
        <v>0</v>
      </c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 s="147" t="s">
        <v>277</v>
      </c>
      <c r="B174"/>
      <c r="C174"/>
      <c r="D174"/>
      <c r="E174"/>
      <c r="F174"/>
      <c r="G174"/>
      <c r="H174"/>
      <c r="I174"/>
    </row>
    <row r="175" spans="1:9">
      <c r="A175" s="147" t="s">
        <v>417</v>
      </c>
      <c r="B175"/>
      <c r="C175"/>
      <c r="D175"/>
      <c r="E175"/>
      <c r="F175"/>
      <c r="G175"/>
      <c r="H175"/>
      <c r="I175"/>
    </row>
    <row r="177" spans="1:7">
      <c r="A177" s="620" t="s">
        <v>385</v>
      </c>
      <c r="B177" s="800"/>
      <c r="C177" s="800"/>
      <c r="D177" s="800"/>
      <c r="E177" s="800"/>
      <c r="F177" s="800"/>
      <c r="G177" s="800"/>
    </row>
    <row r="178" spans="1:7" ht="14.4" thickBot="1">
      <c r="A178" s="152"/>
      <c r="B178" s="153"/>
      <c r="C178" s="154"/>
      <c r="D178" s="154"/>
      <c r="E178" s="154"/>
      <c r="F178" s="154"/>
      <c r="G178" s="154"/>
    </row>
    <row r="179" spans="1:7" ht="27" thickBot="1">
      <c r="A179" s="737" t="s">
        <v>146</v>
      </c>
      <c r="B179" s="837"/>
      <c r="C179" s="477" t="s">
        <v>271</v>
      </c>
      <c r="D179" s="117" t="s">
        <v>85</v>
      </c>
      <c r="E179" s="119" t="s">
        <v>298</v>
      </c>
      <c r="F179" s="117" t="s">
        <v>299</v>
      </c>
      <c r="G179" s="132" t="s">
        <v>306</v>
      </c>
    </row>
    <row r="180" spans="1:7" ht="26.25" customHeight="1">
      <c r="A180" s="838" t="s">
        <v>86</v>
      </c>
      <c r="B180" s="792"/>
      <c r="C180" s="155"/>
      <c r="D180" s="155"/>
      <c r="E180" s="155"/>
      <c r="F180" s="155"/>
      <c r="G180" s="156">
        <f>C180+D180-E180-F180</f>
        <v>0</v>
      </c>
    </row>
    <row r="181" spans="1:7" ht="25.5" customHeight="1">
      <c r="A181" s="825" t="s">
        <v>236</v>
      </c>
      <c r="B181" s="783"/>
      <c r="C181" s="157"/>
      <c r="D181" s="157"/>
      <c r="E181" s="157"/>
      <c r="F181" s="157"/>
      <c r="G181" s="158">
        <f t="shared" ref="G181:G188" si="11">C181+D181-E181-F181</f>
        <v>0</v>
      </c>
    </row>
    <row r="182" spans="1:7">
      <c r="A182" s="825" t="s">
        <v>237</v>
      </c>
      <c r="B182" s="783"/>
      <c r="C182" s="157"/>
      <c r="D182" s="157"/>
      <c r="E182" s="157"/>
      <c r="F182" s="157"/>
      <c r="G182" s="158">
        <f t="shared" si="11"/>
        <v>0</v>
      </c>
    </row>
    <row r="183" spans="1:7">
      <c r="A183" s="825" t="s">
        <v>238</v>
      </c>
      <c r="B183" s="783"/>
      <c r="C183" s="157"/>
      <c r="D183" s="157"/>
      <c r="E183" s="157"/>
      <c r="F183" s="157"/>
      <c r="G183" s="158">
        <f t="shared" si="11"/>
        <v>0</v>
      </c>
    </row>
    <row r="184" spans="1:7" ht="38.25" customHeight="1">
      <c r="A184" s="825" t="s">
        <v>300</v>
      </c>
      <c r="B184" s="783"/>
      <c r="C184" s="157"/>
      <c r="D184" s="157"/>
      <c r="E184" s="157"/>
      <c r="F184" s="157"/>
      <c r="G184" s="158">
        <f t="shared" si="11"/>
        <v>0</v>
      </c>
    </row>
    <row r="185" spans="1:7" ht="25.5" customHeight="1">
      <c r="A185" s="592" t="s">
        <v>239</v>
      </c>
      <c r="B185" s="783"/>
      <c r="C185" s="157"/>
      <c r="D185" s="157"/>
      <c r="E185" s="157"/>
      <c r="F185" s="157"/>
      <c r="G185" s="158">
        <f t="shared" si="11"/>
        <v>0</v>
      </c>
    </row>
    <row r="186" spans="1:7">
      <c r="A186" s="592" t="s">
        <v>240</v>
      </c>
      <c r="B186" s="783"/>
      <c r="C186" s="157"/>
      <c r="D186" s="157"/>
      <c r="E186" s="157"/>
      <c r="F186" s="157"/>
      <c r="G186" s="158">
        <f t="shared" si="11"/>
        <v>0</v>
      </c>
    </row>
    <row r="187" spans="1:7" ht="24.75" customHeight="1">
      <c r="A187" s="592" t="s">
        <v>301</v>
      </c>
      <c r="B187" s="783"/>
      <c r="C187" s="157"/>
      <c r="D187" s="157"/>
      <c r="E187" s="157"/>
      <c r="F187" s="157"/>
      <c r="G187" s="158">
        <f t="shared" si="11"/>
        <v>0</v>
      </c>
    </row>
    <row r="188" spans="1:7" ht="27.75" customHeight="1" thickBot="1">
      <c r="A188" s="826" t="s">
        <v>24</v>
      </c>
      <c r="B188" s="786"/>
      <c r="C188" s="159"/>
      <c r="D188" s="159"/>
      <c r="E188" s="159"/>
      <c r="F188" s="159"/>
      <c r="G188" s="160">
        <f t="shared" si="11"/>
        <v>0</v>
      </c>
    </row>
    <row r="189" spans="1:7">
      <c r="A189" s="827" t="s">
        <v>246</v>
      </c>
      <c r="B189" s="792"/>
      <c r="C189" s="161">
        <f>SUM(C190:C209)</f>
        <v>0</v>
      </c>
      <c r="D189" s="161">
        <f>SUM(D190:D209)</f>
        <v>0</v>
      </c>
      <c r="E189" s="161">
        <f>SUM(E190:E209)</f>
        <v>0</v>
      </c>
      <c r="F189" s="161">
        <f>SUM(F190:F209)</f>
        <v>0</v>
      </c>
      <c r="G189" s="162">
        <f>SUM(G190:G209)</f>
        <v>0</v>
      </c>
    </row>
    <row r="190" spans="1:7">
      <c r="A190" s="793" t="s">
        <v>0</v>
      </c>
      <c r="B190" s="783"/>
      <c r="C190" s="163"/>
      <c r="D190" s="163"/>
      <c r="E190" s="164"/>
      <c r="F190" s="164"/>
      <c r="G190" s="158">
        <f t="shared" ref="G190:G209" si="12">C190+D190-E190-F190</f>
        <v>0</v>
      </c>
    </row>
    <row r="191" spans="1:7">
      <c r="A191" s="793" t="s">
        <v>25</v>
      </c>
      <c r="B191" s="783"/>
      <c r="C191" s="163"/>
      <c r="D191" s="163"/>
      <c r="E191" s="164"/>
      <c r="F191" s="164"/>
      <c r="G191" s="158">
        <f t="shared" si="12"/>
        <v>0</v>
      </c>
    </row>
    <row r="192" spans="1:7" ht="13.5" customHeight="1">
      <c r="A192" s="793" t="s">
        <v>1</v>
      </c>
      <c r="B192" s="783"/>
      <c r="C192" s="163"/>
      <c r="D192" s="163"/>
      <c r="E192" s="164"/>
      <c r="F192" s="164"/>
      <c r="G192" s="158">
        <f t="shared" si="12"/>
        <v>0</v>
      </c>
    </row>
    <row r="193" spans="1:7">
      <c r="A193" s="784" t="s">
        <v>21</v>
      </c>
      <c r="B193" s="783"/>
      <c r="C193" s="163"/>
      <c r="D193" s="163"/>
      <c r="E193" s="164"/>
      <c r="F193" s="164"/>
      <c r="G193" s="158">
        <f t="shared" si="12"/>
        <v>0</v>
      </c>
    </row>
    <row r="194" spans="1:7">
      <c r="A194" s="568" t="s">
        <v>2</v>
      </c>
      <c r="B194" s="783"/>
      <c r="C194" s="163"/>
      <c r="D194" s="163"/>
      <c r="E194" s="164"/>
      <c r="F194" s="164"/>
      <c r="G194" s="158">
        <f t="shared" si="12"/>
        <v>0</v>
      </c>
    </row>
    <row r="195" spans="1:7">
      <c r="A195" s="568" t="s">
        <v>3</v>
      </c>
      <c r="B195" s="783"/>
      <c r="C195" s="163"/>
      <c r="D195" s="163"/>
      <c r="E195" s="164"/>
      <c r="F195" s="164"/>
      <c r="G195" s="158">
        <f t="shared" si="12"/>
        <v>0</v>
      </c>
    </row>
    <row r="196" spans="1:7">
      <c r="A196" s="568" t="s">
        <v>4</v>
      </c>
      <c r="B196" s="783"/>
      <c r="C196" s="163"/>
      <c r="D196" s="163"/>
      <c r="E196" s="164"/>
      <c r="F196" s="164"/>
      <c r="G196" s="158">
        <f t="shared" si="12"/>
        <v>0</v>
      </c>
    </row>
    <row r="197" spans="1:7">
      <c r="A197" s="568" t="s">
        <v>5</v>
      </c>
      <c r="B197" s="783"/>
      <c r="C197" s="163"/>
      <c r="D197" s="163"/>
      <c r="E197" s="164"/>
      <c r="F197" s="164"/>
      <c r="G197" s="158">
        <f t="shared" si="12"/>
        <v>0</v>
      </c>
    </row>
    <row r="198" spans="1:7">
      <c r="A198" s="568" t="s">
        <v>6</v>
      </c>
      <c r="B198" s="783"/>
      <c r="C198" s="163"/>
      <c r="D198" s="163"/>
      <c r="E198" s="164"/>
      <c r="F198" s="164"/>
      <c r="G198" s="158">
        <f t="shared" si="12"/>
        <v>0</v>
      </c>
    </row>
    <row r="199" spans="1:7">
      <c r="A199" s="568" t="s">
        <v>7</v>
      </c>
      <c r="B199" s="783"/>
      <c r="C199" s="163"/>
      <c r="D199" s="163"/>
      <c r="E199" s="164"/>
      <c r="F199" s="164"/>
      <c r="G199" s="158">
        <f t="shared" si="12"/>
        <v>0</v>
      </c>
    </row>
    <row r="200" spans="1:7">
      <c r="A200" s="568" t="s">
        <v>8</v>
      </c>
      <c r="B200" s="783"/>
      <c r="C200" s="163"/>
      <c r="D200" s="163"/>
      <c r="E200" s="164"/>
      <c r="F200" s="164"/>
      <c r="G200" s="158">
        <f t="shared" si="12"/>
        <v>0</v>
      </c>
    </row>
    <row r="201" spans="1:7">
      <c r="A201" s="568" t="s">
        <v>9</v>
      </c>
      <c r="B201" s="783"/>
      <c r="C201" s="163"/>
      <c r="D201" s="163"/>
      <c r="E201" s="164"/>
      <c r="F201" s="164"/>
      <c r="G201" s="158">
        <f t="shared" si="12"/>
        <v>0</v>
      </c>
    </row>
    <row r="202" spans="1:7">
      <c r="A202" s="568" t="s">
        <v>10</v>
      </c>
      <c r="B202" s="783"/>
      <c r="C202" s="163"/>
      <c r="D202" s="163"/>
      <c r="E202" s="164"/>
      <c r="F202" s="164"/>
      <c r="G202" s="158">
        <f t="shared" si="12"/>
        <v>0</v>
      </c>
    </row>
    <row r="203" spans="1:7">
      <c r="A203" s="782" t="s">
        <v>16</v>
      </c>
      <c r="B203" s="783"/>
      <c r="C203" s="163"/>
      <c r="D203" s="163"/>
      <c r="E203" s="164"/>
      <c r="F203" s="164"/>
      <c r="G203" s="158">
        <f>C203+D203-E203-F203</f>
        <v>0</v>
      </c>
    </row>
    <row r="204" spans="1:7">
      <c r="A204" s="782" t="s">
        <v>17</v>
      </c>
      <c r="B204" s="783"/>
      <c r="C204" s="163"/>
      <c r="D204" s="163"/>
      <c r="E204" s="164"/>
      <c r="F204" s="164"/>
      <c r="G204" s="158">
        <f>C204+D204-E204-F204</f>
        <v>0</v>
      </c>
    </row>
    <row r="205" spans="1:7">
      <c r="A205" s="784" t="s">
        <v>18</v>
      </c>
      <c r="B205" s="783"/>
      <c r="C205" s="163"/>
      <c r="D205" s="163"/>
      <c r="E205" s="164"/>
      <c r="F205" s="164"/>
      <c r="G205" s="158">
        <f t="shared" si="12"/>
        <v>0</v>
      </c>
    </row>
    <row r="206" spans="1:7">
      <c r="A206" s="784" t="s">
        <v>19</v>
      </c>
      <c r="B206" s="783"/>
      <c r="C206" s="163"/>
      <c r="D206" s="163"/>
      <c r="E206" s="164"/>
      <c r="F206" s="164"/>
      <c r="G206" s="158">
        <f t="shared" si="12"/>
        <v>0</v>
      </c>
    </row>
    <row r="207" spans="1:7">
      <c r="A207" s="782" t="s">
        <v>418</v>
      </c>
      <c r="B207" s="783"/>
      <c r="C207" s="163"/>
      <c r="D207" s="163"/>
      <c r="E207" s="164"/>
      <c r="F207" s="164"/>
      <c r="G207" s="158">
        <f t="shared" si="12"/>
        <v>0</v>
      </c>
    </row>
    <row r="208" spans="1:7">
      <c r="A208" s="782" t="s">
        <v>20</v>
      </c>
      <c r="B208" s="783"/>
      <c r="C208" s="163"/>
      <c r="D208" s="163"/>
      <c r="E208" s="164"/>
      <c r="F208" s="164"/>
      <c r="G208" s="158">
        <f t="shared" si="12"/>
        <v>0</v>
      </c>
    </row>
    <row r="209" spans="1:7" ht="14.4" thickBot="1">
      <c r="A209" s="785" t="s">
        <v>302</v>
      </c>
      <c r="B209" s="786"/>
      <c r="C209" s="165"/>
      <c r="D209" s="165"/>
      <c r="E209" s="164"/>
      <c r="F209" s="164"/>
      <c r="G209" s="158">
        <f t="shared" si="12"/>
        <v>0</v>
      </c>
    </row>
    <row r="210" spans="1:7" ht="14.4" thickBot="1">
      <c r="A210" s="780" t="s">
        <v>38</v>
      </c>
      <c r="B210" s="824"/>
      <c r="C210" s="166">
        <f>SUM(C180:C189)</f>
        <v>0</v>
      </c>
      <c r="D210" s="166">
        <f>SUM(D180:D189)</f>
        <v>0</v>
      </c>
      <c r="E210" s="166">
        <f>SUM(E180:E189)</f>
        <v>0</v>
      </c>
      <c r="F210" s="166">
        <f>SUM(F180:F189)</f>
        <v>0</v>
      </c>
      <c r="G210" s="468">
        <f>SUM(G180:G189)</f>
        <v>0</v>
      </c>
    </row>
    <row r="211" spans="1:7">
      <c r="A211"/>
      <c r="B211"/>
      <c r="C211"/>
      <c r="D211"/>
      <c r="E211"/>
      <c r="F211"/>
      <c r="G211"/>
    </row>
    <row r="212" spans="1:7">
      <c r="A212" s="13"/>
      <c r="B212" s="13"/>
      <c r="C212" s="13"/>
      <c r="D212" s="13"/>
      <c r="E212" s="13"/>
      <c r="F212" s="13"/>
      <c r="G212" s="13"/>
    </row>
    <row r="213" spans="1:7">
      <c r="A213" s="490" t="s">
        <v>384</v>
      </c>
      <c r="B213" s="803"/>
      <c r="C213" s="803"/>
    </row>
    <row r="214" spans="1:7">
      <c r="A214" s="28"/>
      <c r="B214" s="28"/>
      <c r="C214" s="28"/>
    </row>
    <row r="215" spans="1:7" ht="18" thickBot="1">
      <c r="A215" s="173"/>
      <c r="B215" s="173"/>
      <c r="C215" s="173"/>
    </row>
    <row r="216" spans="1:7" ht="14.4" thickBot="1">
      <c r="A216" s="780" t="s">
        <v>121</v>
      </c>
      <c r="B216" s="823"/>
      <c r="C216" s="476" t="s">
        <v>167</v>
      </c>
      <c r="D216" s="174" t="s">
        <v>168</v>
      </c>
    </row>
    <row r="217" spans="1:7" ht="14.4" thickBot="1">
      <c r="A217" s="780" t="s">
        <v>362</v>
      </c>
      <c r="B217" s="823"/>
      <c r="C217" s="476"/>
      <c r="D217" s="174"/>
    </row>
    <row r="218" spans="1:7">
      <c r="A218" s="817" t="s">
        <v>303</v>
      </c>
      <c r="B218" s="818"/>
      <c r="C218" s="176"/>
      <c r="D218" s="177"/>
    </row>
    <row r="219" spans="1:7">
      <c r="A219" s="819" t="s">
        <v>304</v>
      </c>
      <c r="B219" s="820"/>
      <c r="C219" s="178"/>
      <c r="D219" s="129"/>
    </row>
    <row r="220" spans="1:7" ht="14.4" thickBot="1">
      <c r="A220" s="821" t="s">
        <v>305</v>
      </c>
      <c r="B220" s="822"/>
      <c r="C220" s="178"/>
      <c r="D220" s="129"/>
    </row>
    <row r="221" spans="1:7" ht="26.25" customHeight="1" thickBot="1">
      <c r="A221" s="780" t="s">
        <v>363</v>
      </c>
      <c r="B221" s="823"/>
      <c r="C221" s="245">
        <f>SUM(C222:C224)</f>
        <v>0</v>
      </c>
      <c r="D221" s="175">
        <f>SUM(D222:D224)</f>
        <v>0</v>
      </c>
    </row>
    <row r="222" spans="1:7" ht="25.5" customHeight="1">
      <c r="A222" s="817" t="s">
        <v>303</v>
      </c>
      <c r="B222" s="818"/>
      <c r="C222" s="176"/>
      <c r="D222" s="177"/>
    </row>
    <row r="223" spans="1:7">
      <c r="A223" s="819" t="s">
        <v>304</v>
      </c>
      <c r="B223" s="820"/>
      <c r="C223" s="178"/>
      <c r="D223" s="129"/>
    </row>
    <row r="224" spans="1:7" ht="14.4" thickBot="1">
      <c r="A224" s="821" t="s">
        <v>305</v>
      </c>
      <c r="B224" s="822"/>
      <c r="C224" s="178"/>
      <c r="D224" s="129"/>
    </row>
    <row r="225" spans="1:4" ht="26.25" customHeight="1" thickBot="1">
      <c r="A225" s="780" t="s">
        <v>364</v>
      </c>
      <c r="B225" s="823"/>
      <c r="C225" s="179">
        <f>SUM(C226:C228)</f>
        <v>0</v>
      </c>
      <c r="D225" s="118">
        <f>SUM(D226:D228)</f>
        <v>0</v>
      </c>
    </row>
    <row r="226" spans="1:4" ht="25.5" customHeight="1">
      <c r="A226" s="817" t="s">
        <v>303</v>
      </c>
      <c r="B226" s="818"/>
      <c r="C226" s="176"/>
      <c r="D226" s="177"/>
    </row>
    <row r="227" spans="1:4">
      <c r="A227" s="819" t="s">
        <v>304</v>
      </c>
      <c r="B227" s="820"/>
      <c r="C227" s="178"/>
      <c r="D227" s="129"/>
    </row>
    <row r="228" spans="1:4" ht="14.4" thickBot="1">
      <c r="A228" s="821" t="s">
        <v>305</v>
      </c>
      <c r="B228" s="822"/>
      <c r="C228" s="178"/>
      <c r="D228" s="129"/>
    </row>
    <row r="229" spans="1:4" ht="14.4" thickBot="1">
      <c r="A229" s="780" t="s">
        <v>22</v>
      </c>
      <c r="B229" s="823"/>
      <c r="C229" s="246">
        <f>C221+C225</f>
        <v>0</v>
      </c>
      <c r="D229" s="118">
        <f>D221+D225</f>
        <v>0</v>
      </c>
    </row>
    <row r="232" spans="1:4" ht="60.75" customHeight="1">
      <c r="A232" s="490" t="s">
        <v>433</v>
      </c>
      <c r="B232" s="803"/>
      <c r="C232" s="803"/>
      <c r="D232" s="683"/>
    </row>
    <row r="233" spans="1:4" ht="14.4" thickBot="1">
      <c r="A233" s="3"/>
      <c r="B233" s="3"/>
      <c r="C233" s="3"/>
    </row>
    <row r="234" spans="1:4" ht="14.4" thickBot="1">
      <c r="A234" s="493" t="s">
        <v>93</v>
      </c>
      <c r="B234" s="494"/>
      <c r="C234" s="244" t="s">
        <v>271</v>
      </c>
      <c r="D234" s="167" t="s">
        <v>306</v>
      </c>
    </row>
    <row r="235" spans="1:4" ht="25.5" customHeight="1">
      <c r="A235" s="810" t="s">
        <v>307</v>
      </c>
      <c r="B235" s="811"/>
      <c r="C235" s="168"/>
      <c r="D235" s="169"/>
    </row>
    <row r="236" spans="1:4" ht="26.25" customHeight="1" thickBot="1">
      <c r="A236" s="812" t="s">
        <v>308</v>
      </c>
      <c r="B236" s="483"/>
      <c r="C236" s="183"/>
      <c r="D236" s="170"/>
    </row>
    <row r="237" spans="1:4" ht="14.4" thickBot="1">
      <c r="A237" s="684" t="s">
        <v>38</v>
      </c>
      <c r="B237" s="813"/>
      <c r="C237" s="171">
        <f>SUM(C235:C236)</f>
        <v>0</v>
      </c>
      <c r="D237" s="172">
        <f>SUM(D235:D236)</f>
        <v>0</v>
      </c>
    </row>
    <row r="243" spans="1:5">
      <c r="A243" s="814" t="s">
        <v>383</v>
      </c>
      <c r="B243" s="815"/>
      <c r="C243" s="815"/>
      <c r="D243" s="815"/>
      <c r="E243" s="815"/>
    </row>
    <row r="244" spans="1:5" ht="14.4" thickBot="1">
      <c r="A244" s="184"/>
      <c r="B244" s="185"/>
      <c r="C244" s="185"/>
      <c r="D244" s="185"/>
      <c r="E244" s="185"/>
    </row>
    <row r="245" spans="1:5" ht="14.4" thickBot="1">
      <c r="A245" s="346" t="s">
        <v>309</v>
      </c>
      <c r="B245" s="816" t="s">
        <v>116</v>
      </c>
      <c r="C245" s="687"/>
      <c r="D245" s="816" t="s">
        <v>310</v>
      </c>
      <c r="E245" s="687"/>
    </row>
    <row r="246" spans="1:5" ht="14.4" thickBot="1">
      <c r="A246" s="462"/>
      <c r="B246" s="187" t="s">
        <v>312</v>
      </c>
      <c r="C246" s="249" t="s">
        <v>313</v>
      </c>
      <c r="D246" s="250" t="s">
        <v>314</v>
      </c>
      <c r="E246" s="249" t="s">
        <v>315</v>
      </c>
    </row>
    <row r="247" spans="1:5" ht="14.4" thickBot="1">
      <c r="A247" s="186" t="s">
        <v>311</v>
      </c>
      <c r="B247" s="816"/>
      <c r="C247" s="741"/>
      <c r="D247" s="741"/>
      <c r="E247" s="742"/>
    </row>
    <row r="248" spans="1:5">
      <c r="A248" s="248" t="s">
        <v>316</v>
      </c>
      <c r="B248" s="188"/>
      <c r="C248" s="188"/>
      <c r="D248" s="189"/>
      <c r="E248" s="188"/>
    </row>
    <row r="249" spans="1:5" ht="26.4">
      <c r="A249" s="248" t="s">
        <v>317</v>
      </c>
      <c r="B249" s="188"/>
      <c r="C249" s="188"/>
      <c r="D249" s="189"/>
      <c r="E249" s="188"/>
    </row>
    <row r="250" spans="1:5">
      <c r="A250" s="248" t="s">
        <v>318</v>
      </c>
      <c r="B250" s="188"/>
      <c r="C250" s="188"/>
      <c r="D250" s="189"/>
      <c r="E250" s="188"/>
    </row>
    <row r="251" spans="1:5">
      <c r="A251" s="248" t="s">
        <v>434</v>
      </c>
      <c r="B251" s="190"/>
      <c r="C251" s="190"/>
      <c r="D251" s="191"/>
      <c r="E251" s="190"/>
    </row>
    <row r="252" spans="1:5">
      <c r="A252" s="459" t="s">
        <v>73</v>
      </c>
      <c r="B252" s="190"/>
      <c r="C252" s="190"/>
      <c r="D252" s="191"/>
      <c r="E252" s="190"/>
    </row>
    <row r="253" spans="1:5" ht="14.4" thickBot="1">
      <c r="A253" s="465" t="s">
        <v>73</v>
      </c>
      <c r="B253" s="463"/>
      <c r="C253" s="463"/>
      <c r="D253" s="464"/>
      <c r="E253" s="463"/>
    </row>
    <row r="254" spans="1:5" ht="14.4" thickBot="1">
      <c r="A254" s="192" t="s">
        <v>38</v>
      </c>
      <c r="B254" s="103">
        <f>SUM(B248:B251)</f>
        <v>0</v>
      </c>
      <c r="C254" s="103">
        <f>SUM(C248:C251)</f>
        <v>0</v>
      </c>
      <c r="D254" s="103">
        <f>SUM(D248:D251)</f>
        <v>0</v>
      </c>
      <c r="E254" s="103">
        <f>SUM(E248:E251)</f>
        <v>0</v>
      </c>
    </row>
    <row r="255" spans="1:5" ht="14.4" thickBot="1">
      <c r="A255" s="186" t="s">
        <v>319</v>
      </c>
      <c r="B255" s="816"/>
      <c r="C255" s="741"/>
      <c r="D255" s="741"/>
      <c r="E255" s="742"/>
    </row>
    <row r="256" spans="1:5">
      <c r="A256" s="248" t="s">
        <v>316</v>
      </c>
      <c r="B256" s="188"/>
      <c r="C256" s="188"/>
      <c r="D256" s="189"/>
      <c r="E256" s="188"/>
    </row>
    <row r="257" spans="1:7" ht="26.4">
      <c r="A257" s="248" t="s">
        <v>317</v>
      </c>
      <c r="B257" s="188"/>
      <c r="C257" s="188"/>
      <c r="D257" s="189"/>
      <c r="E257" s="188"/>
    </row>
    <row r="258" spans="1:7">
      <c r="A258" s="248" t="s">
        <v>318</v>
      </c>
      <c r="B258" s="188"/>
      <c r="C258" s="188"/>
      <c r="D258" s="189"/>
      <c r="E258" s="188"/>
    </row>
    <row r="259" spans="1:7">
      <c r="A259" s="248" t="s">
        <v>434</v>
      </c>
      <c r="B259" s="190"/>
      <c r="C259" s="190"/>
      <c r="D259" s="191"/>
      <c r="E259" s="190"/>
    </row>
    <row r="260" spans="1:7">
      <c r="A260" s="459" t="s">
        <v>73</v>
      </c>
      <c r="B260" s="190"/>
      <c r="C260" s="190"/>
      <c r="D260" s="191"/>
      <c r="E260" s="190"/>
    </row>
    <row r="261" spans="1:7" ht="14.4" thickBot="1">
      <c r="A261" s="465" t="s">
        <v>73</v>
      </c>
      <c r="B261" s="463"/>
      <c r="C261" s="463"/>
      <c r="D261" s="464"/>
      <c r="E261" s="463"/>
    </row>
    <row r="262" spans="1:7" ht="14.4" thickBot="1">
      <c r="A262" s="193" t="s">
        <v>38</v>
      </c>
      <c r="B262" s="103">
        <f>SUM(B256:B259)</f>
        <v>0</v>
      </c>
      <c r="C262" s="103">
        <f>SUM(C256:C259)</f>
        <v>0</v>
      </c>
      <c r="D262" s="103">
        <f>SUM(D256:D259)</f>
        <v>0</v>
      </c>
      <c r="E262" s="103">
        <f>SUM(E256:E259)</f>
        <v>0</v>
      </c>
    </row>
    <row r="265" spans="1:7" ht="29.25" customHeight="1">
      <c r="A265" s="490" t="s">
        <v>382</v>
      </c>
      <c r="B265" s="803"/>
      <c r="C265" s="803"/>
      <c r="D265" s="683"/>
      <c r="G265" s="443"/>
    </row>
    <row r="266" spans="1:7" ht="14.4" thickBot="1">
      <c r="A266" s="194"/>
      <c r="B266" s="182"/>
      <c r="C266" s="182"/>
      <c r="G266" s="443"/>
    </row>
    <row r="267" spans="1:7" ht="66.599999999999994" thickBot="1">
      <c r="A267" s="719" t="s">
        <v>169</v>
      </c>
      <c r="B267" s="720"/>
      <c r="C267" s="244" t="s">
        <v>271</v>
      </c>
      <c r="D267" s="167" t="s">
        <v>168</v>
      </c>
      <c r="E267" s="167" t="s">
        <v>409</v>
      </c>
      <c r="G267" s="440"/>
    </row>
    <row r="268" spans="1:7" ht="25.5" customHeight="1">
      <c r="A268" s="804" t="s">
        <v>129</v>
      </c>
      <c r="B268" s="805"/>
      <c r="C268" s="195"/>
      <c r="D268" s="196"/>
      <c r="E268" s="196"/>
      <c r="G268" s="440"/>
    </row>
    <row r="269" spans="1:7">
      <c r="A269" s="794" t="s">
        <v>320</v>
      </c>
      <c r="B269" s="795"/>
      <c r="C269" s="197"/>
      <c r="D269" s="129"/>
      <c r="E269" s="129"/>
      <c r="G269" s="440"/>
    </row>
    <row r="270" spans="1:7" ht="25.5" customHeight="1">
      <c r="A270" s="806" t="s">
        <v>247</v>
      </c>
      <c r="B270" s="807"/>
      <c r="C270" s="198"/>
      <c r="D270" s="199"/>
      <c r="E270" s="199"/>
      <c r="G270" s="444"/>
    </row>
    <row r="271" spans="1:7">
      <c r="A271" s="808" t="s">
        <v>130</v>
      </c>
      <c r="B271" s="809"/>
      <c r="C271" s="197"/>
      <c r="D271" s="129"/>
      <c r="E271" s="129"/>
      <c r="G271" s="440"/>
    </row>
    <row r="272" spans="1:7">
      <c r="A272" s="794" t="s">
        <v>406</v>
      </c>
      <c r="B272" s="795"/>
      <c r="C272" s="200"/>
      <c r="D272" s="201"/>
      <c r="E272" s="201"/>
      <c r="G272" s="440"/>
    </row>
    <row r="273" spans="1:7">
      <c r="A273" s="794" t="s">
        <v>407</v>
      </c>
      <c r="B273" s="795"/>
      <c r="C273" s="200"/>
      <c r="D273" s="201"/>
      <c r="E273" s="201"/>
      <c r="G273" s="440"/>
    </row>
    <row r="274" spans="1:7">
      <c r="A274" s="794" t="s">
        <v>408</v>
      </c>
      <c r="B274" s="795"/>
      <c r="C274" s="445"/>
      <c r="D274" s="201"/>
      <c r="E274" s="201"/>
      <c r="G274" s="440"/>
    </row>
    <row r="275" spans="1:7">
      <c r="A275" s="794" t="s">
        <v>131</v>
      </c>
      <c r="B275" s="795"/>
      <c r="C275" s="446"/>
      <c r="D275" s="129"/>
      <c r="E275" s="129"/>
    </row>
    <row r="276" spans="1:7" ht="14.4" thickBot="1">
      <c r="A276" s="796" t="s">
        <v>42</v>
      </c>
      <c r="B276" s="797"/>
      <c r="C276" s="441"/>
      <c r="D276" s="442"/>
      <c r="E276" s="442"/>
    </row>
    <row r="277" spans="1:7" ht="14.4" thickBot="1">
      <c r="A277" s="798" t="s">
        <v>151</v>
      </c>
      <c r="B277" s="799"/>
      <c r="C277" s="224">
        <f>C268+C269+C271+C275</f>
        <v>0</v>
      </c>
      <c r="D277" s="202">
        <f>D268+D269+D271+D275</f>
        <v>0</v>
      </c>
      <c r="E277" s="202"/>
    </row>
    <row r="278" spans="1:7">
      <c r="A278" s="620" t="s">
        <v>381</v>
      </c>
      <c r="B278" s="800"/>
      <c r="C278" s="800"/>
      <c r="D278" s="800"/>
    </row>
    <row r="279" spans="1:7" ht="14.4" thickBot="1">
      <c r="A279" s="152"/>
      <c r="B279" s="153"/>
      <c r="C279" s="154"/>
      <c r="D279" s="154"/>
    </row>
    <row r="280" spans="1:7" ht="14.4" thickBot="1">
      <c r="A280" s="801" t="s">
        <v>146</v>
      </c>
      <c r="B280" s="802"/>
      <c r="C280" s="477" t="s">
        <v>271</v>
      </c>
      <c r="D280" s="132" t="s">
        <v>306</v>
      </c>
    </row>
    <row r="281" spans="1:7" ht="32.25" customHeight="1" thickBot="1">
      <c r="A281" s="513" t="s">
        <v>241</v>
      </c>
      <c r="B281" s="687"/>
      <c r="C281" s="203"/>
      <c r="D281" s="204"/>
    </row>
    <row r="282" spans="1:7" ht="14.4" thickBot="1">
      <c r="A282" s="513" t="s">
        <v>242</v>
      </c>
      <c r="B282" s="687"/>
      <c r="C282" s="203"/>
      <c r="D282" s="204"/>
    </row>
    <row r="283" spans="1:7" ht="14.4" thickBot="1">
      <c r="A283" s="513" t="s">
        <v>243</v>
      </c>
      <c r="B283" s="687"/>
      <c r="C283" s="203"/>
      <c r="D283" s="204"/>
    </row>
    <row r="284" spans="1:7" ht="25.5" customHeight="1" thickBot="1">
      <c r="A284" s="513" t="s">
        <v>321</v>
      </c>
      <c r="B284" s="687"/>
      <c r="C284" s="203"/>
      <c r="D284" s="204"/>
    </row>
    <row r="285" spans="1:7" ht="27" customHeight="1" thickBot="1">
      <c r="A285" s="513" t="s">
        <v>244</v>
      </c>
      <c r="B285" s="687"/>
      <c r="C285" s="203"/>
      <c r="D285" s="204"/>
    </row>
    <row r="286" spans="1:7" ht="14.4" thickBot="1">
      <c r="A286" s="789" t="s">
        <v>245</v>
      </c>
      <c r="B286" s="687"/>
      <c r="C286" s="203"/>
      <c r="D286" s="204"/>
    </row>
    <row r="287" spans="1:7" ht="29.25" customHeight="1" thickBot="1">
      <c r="A287" s="789" t="s">
        <v>322</v>
      </c>
      <c r="B287" s="687"/>
      <c r="C287" s="203"/>
      <c r="D287" s="204"/>
    </row>
    <row r="288" spans="1:7" ht="25.5" customHeight="1" thickBot="1">
      <c r="A288" s="789" t="s">
        <v>26</v>
      </c>
      <c r="B288" s="687"/>
      <c r="C288" s="203"/>
      <c r="D288" s="204"/>
    </row>
    <row r="289" spans="1:4" ht="14.4" thickBot="1">
      <c r="A289" s="789" t="s">
        <v>27</v>
      </c>
      <c r="B289" s="790"/>
      <c r="C289" s="210">
        <f>SUM(C290:C309)</f>
        <v>0</v>
      </c>
      <c r="D289" s="211">
        <f>SUM(D290:D309)</f>
        <v>0</v>
      </c>
    </row>
    <row r="290" spans="1:4">
      <c r="A290" s="791" t="s">
        <v>0</v>
      </c>
      <c r="B290" s="792"/>
      <c r="C290" s="205"/>
      <c r="D290" s="206"/>
    </row>
    <row r="291" spans="1:4">
      <c r="A291" s="793" t="s">
        <v>25</v>
      </c>
      <c r="B291" s="783"/>
      <c r="C291" s="207"/>
      <c r="D291" s="206"/>
    </row>
    <row r="292" spans="1:4">
      <c r="A292" s="568" t="s">
        <v>1</v>
      </c>
      <c r="B292" s="783"/>
      <c r="C292" s="207"/>
      <c r="D292" s="206"/>
    </row>
    <row r="293" spans="1:4" ht="24.75" customHeight="1">
      <c r="A293" s="784" t="s">
        <v>21</v>
      </c>
      <c r="B293" s="783"/>
      <c r="C293" s="207"/>
      <c r="D293" s="206"/>
    </row>
    <row r="294" spans="1:4">
      <c r="A294" s="568" t="s">
        <v>2</v>
      </c>
      <c r="B294" s="783"/>
      <c r="C294" s="207"/>
      <c r="D294" s="206"/>
    </row>
    <row r="295" spans="1:4">
      <c r="A295" s="568" t="s">
        <v>3</v>
      </c>
      <c r="B295" s="783"/>
      <c r="C295" s="207"/>
      <c r="D295" s="206"/>
    </row>
    <row r="296" spans="1:4">
      <c r="A296" s="568" t="s">
        <v>4</v>
      </c>
      <c r="B296" s="783"/>
      <c r="C296" s="207"/>
      <c r="D296" s="206"/>
    </row>
    <row r="297" spans="1:4">
      <c r="A297" s="568" t="s">
        <v>5</v>
      </c>
      <c r="B297" s="783"/>
      <c r="C297" s="163"/>
      <c r="D297" s="208"/>
    </row>
    <row r="298" spans="1:4">
      <c r="A298" s="568" t="s">
        <v>6</v>
      </c>
      <c r="B298" s="783"/>
      <c r="C298" s="163"/>
      <c r="D298" s="208"/>
    </row>
    <row r="299" spans="1:4">
      <c r="A299" s="568" t="s">
        <v>7</v>
      </c>
      <c r="B299" s="783"/>
      <c r="C299" s="163"/>
      <c r="D299" s="208"/>
    </row>
    <row r="300" spans="1:4">
      <c r="A300" s="568" t="s">
        <v>8</v>
      </c>
      <c r="B300" s="783"/>
      <c r="C300" s="163"/>
      <c r="D300" s="208"/>
    </row>
    <row r="301" spans="1:4">
      <c r="A301" s="568" t="s">
        <v>9</v>
      </c>
      <c r="B301" s="783"/>
      <c r="C301" s="163"/>
      <c r="D301" s="208"/>
    </row>
    <row r="302" spans="1:4">
      <c r="A302" s="568" t="s">
        <v>10</v>
      </c>
      <c r="B302" s="783"/>
      <c r="C302" s="163"/>
      <c r="D302" s="208"/>
    </row>
    <row r="303" spans="1:4">
      <c r="A303" s="782" t="s">
        <v>16</v>
      </c>
      <c r="B303" s="783"/>
      <c r="C303" s="163"/>
      <c r="D303" s="208"/>
    </row>
    <row r="304" spans="1:4">
      <c r="A304" s="782" t="s">
        <v>17</v>
      </c>
      <c r="B304" s="783"/>
      <c r="C304" s="163"/>
      <c r="D304" s="208"/>
    </row>
    <row r="305" spans="1:8">
      <c r="A305" s="784" t="s">
        <v>18</v>
      </c>
      <c r="B305" s="783"/>
      <c r="C305" s="163"/>
      <c r="D305" s="208"/>
    </row>
    <row r="306" spans="1:8">
      <c r="A306" s="784" t="s">
        <v>19</v>
      </c>
      <c r="B306" s="783"/>
      <c r="C306" s="163"/>
      <c r="D306" s="208"/>
    </row>
    <row r="307" spans="1:8">
      <c r="A307" s="782" t="s">
        <v>418</v>
      </c>
      <c r="B307" s="783"/>
      <c r="C307" s="163"/>
      <c r="D307" s="208"/>
    </row>
    <row r="308" spans="1:8">
      <c r="A308" s="782" t="s">
        <v>20</v>
      </c>
      <c r="B308" s="783"/>
      <c r="C308" s="163"/>
      <c r="D308" s="208"/>
    </row>
    <row r="309" spans="1:8" ht="14.4" thickBot="1">
      <c r="A309" s="785" t="s">
        <v>302</v>
      </c>
      <c r="B309" s="786"/>
      <c r="C309" s="165"/>
      <c r="D309" s="208"/>
    </row>
    <row r="310" spans="1:8" ht="14.4" thickBot="1">
      <c r="A310" s="780" t="s">
        <v>38</v>
      </c>
      <c r="B310" s="687"/>
      <c r="C310" s="118">
        <f>SUM(C281:C291)</f>
        <v>0</v>
      </c>
      <c r="D310" s="118">
        <f>SUM(D281:D289)</f>
        <v>0</v>
      </c>
    </row>
    <row r="311" spans="1:8">
      <c r="A311"/>
      <c r="B311"/>
      <c r="C311"/>
      <c r="D311"/>
    </row>
    <row r="312" spans="1:8">
      <c r="A312"/>
      <c r="B312"/>
      <c r="C312"/>
      <c r="D312"/>
    </row>
    <row r="313" spans="1:8">
      <c r="A313" s="787"/>
      <c r="B313" s="788"/>
      <c r="C313" s="788"/>
      <c r="D313"/>
    </row>
    <row r="316" spans="1:8">
      <c r="A316" s="909" t="s">
        <v>380</v>
      </c>
      <c r="B316" s="909"/>
      <c r="C316" s="909"/>
    </row>
    <row r="317" spans="1:8" ht="16.2" thickBot="1">
      <c r="A317" s="213"/>
      <c r="B317" s="154"/>
      <c r="C317" s="154"/>
    </row>
    <row r="318" spans="1:8" ht="14.4" thickBot="1">
      <c r="A318" s="780" t="s">
        <v>75</v>
      </c>
      <c r="B318" s="755"/>
      <c r="C318" s="223" t="s">
        <v>167</v>
      </c>
      <c r="D318" s="132" t="s">
        <v>168</v>
      </c>
      <c r="G318" s="781"/>
      <c r="H318" s="781"/>
    </row>
    <row r="319" spans="1:8" ht="14.4" thickBot="1">
      <c r="A319" s="497" t="s">
        <v>76</v>
      </c>
      <c r="B319" s="499"/>
      <c r="C319" s="224">
        <f>SUM(C320:C329)</f>
        <v>0</v>
      </c>
      <c r="D319" s="214">
        <f>SUM(D320:D329)</f>
        <v>0</v>
      </c>
      <c r="G319" s="781"/>
      <c r="H319" s="781"/>
    </row>
    <row r="320" spans="1:8" ht="55.5" customHeight="1">
      <c r="A320" s="778" t="s">
        <v>419</v>
      </c>
      <c r="B320" s="779"/>
      <c r="C320" s="226"/>
      <c r="D320" s="227"/>
      <c r="G320" s="781"/>
      <c r="H320" s="781"/>
    </row>
    <row r="321" spans="1:4">
      <c r="A321" s="772" t="s">
        <v>170</v>
      </c>
      <c r="B321" s="773"/>
      <c r="C321" s="215"/>
      <c r="D321" s="216"/>
    </row>
    <row r="322" spans="1:4">
      <c r="A322" s="633" t="s">
        <v>77</v>
      </c>
      <c r="B322" s="634"/>
      <c r="C322" s="217"/>
      <c r="D322" s="218"/>
    </row>
    <row r="323" spans="1:4" ht="28.5" customHeight="1">
      <c r="A323" s="612" t="s">
        <v>171</v>
      </c>
      <c r="B323" s="613"/>
      <c r="C323" s="217"/>
      <c r="D323" s="218"/>
    </row>
    <row r="324" spans="1:4" ht="32.25" customHeight="1">
      <c r="A324" s="612" t="s">
        <v>172</v>
      </c>
      <c r="B324" s="613"/>
      <c r="C324" s="217"/>
      <c r="D324" s="218"/>
    </row>
    <row r="325" spans="1:4">
      <c r="A325" s="635" t="s">
        <v>173</v>
      </c>
      <c r="B325" s="636"/>
      <c r="C325" s="217"/>
      <c r="D325" s="218"/>
    </row>
    <row r="326" spans="1:4">
      <c r="A326" s="635" t="s">
        <v>174</v>
      </c>
      <c r="B326" s="636"/>
      <c r="C326" s="217"/>
      <c r="D326" s="218"/>
    </row>
    <row r="327" spans="1:4">
      <c r="A327" s="633" t="s">
        <v>78</v>
      </c>
      <c r="B327" s="634"/>
      <c r="C327" s="197"/>
      <c r="D327" s="219"/>
    </row>
    <row r="328" spans="1:4">
      <c r="A328" s="635" t="s">
        <v>175</v>
      </c>
      <c r="B328" s="636"/>
      <c r="C328" s="197"/>
      <c r="D328" s="219"/>
    </row>
    <row r="329" spans="1:4" ht="14.4" thickBot="1">
      <c r="A329" s="776" t="s">
        <v>42</v>
      </c>
      <c r="B329" s="777"/>
      <c r="C329" s="200"/>
      <c r="D329" s="220"/>
    </row>
    <row r="330" spans="1:4" ht="14.4" thickBot="1">
      <c r="A330" s="497" t="s">
        <v>79</v>
      </c>
      <c r="B330" s="499"/>
      <c r="C330" s="224">
        <f>SUM(C331:C340)</f>
        <v>89.33</v>
      </c>
      <c r="D330" s="202">
        <f>SUM(D331:D340)</f>
        <v>868.25</v>
      </c>
    </row>
    <row r="331" spans="1:4" ht="59.25" customHeight="1">
      <c r="A331" s="778" t="s">
        <v>419</v>
      </c>
      <c r="B331" s="779"/>
      <c r="C331" s="215"/>
      <c r="D331" s="216"/>
    </row>
    <row r="332" spans="1:4">
      <c r="A332" s="772" t="s">
        <v>170</v>
      </c>
      <c r="B332" s="773"/>
      <c r="C332" s="215"/>
      <c r="D332" s="216"/>
    </row>
    <row r="333" spans="1:4">
      <c r="A333" s="633" t="s">
        <v>77</v>
      </c>
      <c r="B333" s="634"/>
      <c r="C333" s="217"/>
      <c r="D333" s="218"/>
    </row>
    <row r="334" spans="1:4" ht="27.75" customHeight="1">
      <c r="A334" s="612" t="s">
        <v>171</v>
      </c>
      <c r="B334" s="613"/>
      <c r="C334" s="217"/>
      <c r="D334" s="218"/>
    </row>
    <row r="335" spans="1:4" ht="24.75" customHeight="1">
      <c r="A335" s="612" t="s">
        <v>172</v>
      </c>
      <c r="B335" s="613"/>
      <c r="C335" s="217">
        <v>89.33</v>
      </c>
      <c r="D335" s="218">
        <v>868.25</v>
      </c>
    </row>
    <row r="336" spans="1:4">
      <c r="A336" s="612" t="s">
        <v>173</v>
      </c>
      <c r="B336" s="613"/>
      <c r="C336" s="217"/>
      <c r="D336" s="218"/>
    </row>
    <row r="337" spans="1:5">
      <c r="A337" s="635" t="s">
        <v>174</v>
      </c>
      <c r="B337" s="636"/>
      <c r="C337" s="217"/>
      <c r="D337" s="218"/>
    </row>
    <row r="338" spans="1:5">
      <c r="A338" s="635" t="s">
        <v>176</v>
      </c>
      <c r="B338" s="636"/>
      <c r="C338" s="197"/>
      <c r="D338" s="219"/>
    </row>
    <row r="339" spans="1:5">
      <c r="A339" s="635" t="s">
        <v>175</v>
      </c>
      <c r="B339" s="636"/>
      <c r="C339" s="197"/>
      <c r="D339" s="219"/>
    </row>
    <row r="340" spans="1:5" ht="63.75" customHeight="1" thickBot="1">
      <c r="A340" s="774" t="s">
        <v>177</v>
      </c>
      <c r="B340" s="775"/>
      <c r="C340" s="221"/>
      <c r="D340" s="222"/>
    </row>
    <row r="341" spans="1:5" ht="14.4" thickBot="1">
      <c r="A341" s="763" t="s">
        <v>118</v>
      </c>
      <c r="B341" s="764"/>
      <c r="C341" s="225">
        <f>C319+C330</f>
        <v>89.33</v>
      </c>
      <c r="D341" s="146">
        <f>D319+D330</f>
        <v>868.25</v>
      </c>
    </row>
    <row r="346" spans="1:5">
      <c r="A346" s="765" t="s">
        <v>379</v>
      </c>
      <c r="B346" s="766"/>
      <c r="C346" s="766"/>
      <c r="D346" s="714"/>
      <c r="E346" s="714"/>
    </row>
    <row r="347" spans="1:5" ht="14.4" thickBot="1">
      <c r="A347" s="154"/>
      <c r="B347" s="154"/>
      <c r="C347" s="154"/>
      <c r="D347"/>
    </row>
    <row r="348" spans="1:5" ht="14.4" thickBot="1">
      <c r="A348" s="740" t="s">
        <v>182</v>
      </c>
      <c r="B348" s="767"/>
      <c r="C348" s="469" t="s">
        <v>167</v>
      </c>
      <c r="D348" s="174" t="s">
        <v>306</v>
      </c>
    </row>
    <row r="349" spans="1:5">
      <c r="A349" s="768" t="s">
        <v>11</v>
      </c>
      <c r="B349" s="769"/>
      <c r="C349" s="228">
        <f>SUM(C350:C356)</f>
        <v>0</v>
      </c>
      <c r="D349" s="228">
        <f>SUM(D350:D356)</f>
        <v>0</v>
      </c>
    </row>
    <row r="350" spans="1:5">
      <c r="A350" s="770" t="s">
        <v>183</v>
      </c>
      <c r="B350" s="771"/>
      <c r="C350" s="229"/>
      <c r="D350" s="230"/>
    </row>
    <row r="351" spans="1:5">
      <c r="A351" s="770" t="s">
        <v>184</v>
      </c>
      <c r="B351" s="771"/>
      <c r="C351" s="229"/>
      <c r="D351" s="230"/>
    </row>
    <row r="352" spans="1:5" ht="27.75" customHeight="1">
      <c r="A352" s="568" t="s">
        <v>185</v>
      </c>
      <c r="B352" s="570"/>
      <c r="C352" s="229"/>
      <c r="D352" s="230"/>
    </row>
    <row r="353" spans="1:4">
      <c r="A353" s="568" t="s">
        <v>186</v>
      </c>
      <c r="B353" s="570"/>
      <c r="C353" s="229"/>
      <c r="D353" s="230"/>
    </row>
    <row r="354" spans="1:4" ht="17.25" customHeight="1">
      <c r="A354" s="568" t="s">
        <v>326</v>
      </c>
      <c r="B354" s="570"/>
      <c r="C354" s="229"/>
      <c r="D354" s="230"/>
    </row>
    <row r="355" spans="1:4" ht="16.5" customHeight="1">
      <c r="A355" s="568" t="s">
        <v>12</v>
      </c>
      <c r="B355" s="570"/>
      <c r="C355" s="229"/>
      <c r="D355" s="230"/>
    </row>
    <row r="356" spans="1:4">
      <c r="A356" s="568" t="s">
        <v>302</v>
      </c>
      <c r="B356" s="570"/>
      <c r="C356" s="229"/>
      <c r="D356" s="230"/>
    </row>
    <row r="357" spans="1:4">
      <c r="A357" s="565" t="s">
        <v>187</v>
      </c>
      <c r="B357" s="567"/>
      <c r="C357" s="228">
        <f>C358+C359+C361</f>
        <v>0</v>
      </c>
      <c r="D357" s="231">
        <f>D358+D359+D361</f>
        <v>0</v>
      </c>
    </row>
    <row r="358" spans="1:4">
      <c r="A358" s="759" t="s">
        <v>87</v>
      </c>
      <c r="B358" s="760"/>
      <c r="C358" s="232"/>
      <c r="D358" s="233"/>
    </row>
    <row r="359" spans="1:4">
      <c r="A359" s="759" t="s">
        <v>188</v>
      </c>
      <c r="B359" s="760"/>
      <c r="C359" s="232"/>
      <c r="D359" s="233"/>
    </row>
    <row r="360" spans="1:4">
      <c r="A360" s="759" t="s">
        <v>189</v>
      </c>
      <c r="B360" s="760"/>
      <c r="C360" s="232"/>
      <c r="D360" s="233"/>
    </row>
    <row r="361" spans="1:4" ht="14.4" thickBot="1">
      <c r="A361" s="761" t="s">
        <v>302</v>
      </c>
      <c r="B361" s="762"/>
      <c r="C361" s="232"/>
      <c r="D361" s="233"/>
    </row>
    <row r="362" spans="1:4" ht="14.4" thickBot="1">
      <c r="A362" s="763" t="s">
        <v>118</v>
      </c>
      <c r="B362" s="764"/>
      <c r="C362" s="234">
        <f>C349+C357</f>
        <v>0</v>
      </c>
      <c r="D362" s="234">
        <f>D349+D357</f>
        <v>0</v>
      </c>
    </row>
    <row r="365" spans="1:4" ht="26.25" customHeight="1">
      <c r="A365" s="753" t="s">
        <v>410</v>
      </c>
      <c r="B365" s="754"/>
      <c r="C365" s="754"/>
      <c r="D365" s="754"/>
    </row>
    <row r="366" spans="1:4" ht="14.4" thickBot="1">
      <c r="A366" s="182"/>
      <c r="B366" s="252"/>
      <c r="C366" s="182"/>
      <c r="D366" s="182"/>
    </row>
    <row r="367" spans="1:4" ht="14.4" thickBot="1">
      <c r="A367" s="749"/>
      <c r="B367" s="750"/>
      <c r="C367" s="475" t="s">
        <v>271</v>
      </c>
      <c r="D367" s="167" t="s">
        <v>168</v>
      </c>
    </row>
    <row r="368" spans="1:4" ht="14.4" thickBot="1">
      <c r="A368" s="751" t="s">
        <v>253</v>
      </c>
      <c r="B368" s="752"/>
      <c r="C368" s="197">
        <v>9958.82</v>
      </c>
      <c r="D368" s="129">
        <v>9958.82</v>
      </c>
    </row>
    <row r="369" spans="1:9" ht="14.4" thickBot="1">
      <c r="A369" s="497" t="s">
        <v>151</v>
      </c>
      <c r="B369" s="499"/>
      <c r="C369" s="202">
        <f>SUM(C368:C368)</f>
        <v>9958.82</v>
      </c>
      <c r="D369" s="202">
        <f>SUM(D368:D368)</f>
        <v>9958.82</v>
      </c>
    </row>
    <row r="372" spans="1:9">
      <c r="A372" s="753" t="s">
        <v>378</v>
      </c>
      <c r="B372" s="754"/>
      <c r="C372" s="754"/>
      <c r="D372" s="754"/>
      <c r="E372" s="714"/>
    </row>
    <row r="373" spans="1:9" ht="14.4" thickBot="1">
      <c r="A373" s="182"/>
      <c r="B373" s="182"/>
      <c r="C373" s="182"/>
      <c r="D373" s="182"/>
      <c r="E373"/>
    </row>
    <row r="374" spans="1:9" ht="27" thickBot="1">
      <c r="A374" s="493" t="s">
        <v>121</v>
      </c>
      <c r="B374" s="742"/>
      <c r="C374" s="79" t="s">
        <v>323</v>
      </c>
      <c r="D374" s="79" t="s">
        <v>324</v>
      </c>
      <c r="E374"/>
    </row>
    <row r="375" spans="1:9" ht="14.4" thickBot="1">
      <c r="A375" s="495" t="s">
        <v>325</v>
      </c>
      <c r="B375" s="755"/>
      <c r="C375" s="254">
        <v>56681.02</v>
      </c>
      <c r="D375" s="254">
        <v>17064.310000000001</v>
      </c>
      <c r="E375"/>
    </row>
    <row r="376" spans="1:9">
      <c r="A376"/>
      <c r="B376"/>
      <c r="C376"/>
      <c r="D376"/>
      <c r="E376"/>
    </row>
    <row r="377" spans="1:9" ht="29.25" customHeight="1">
      <c r="A377" s="756" t="s">
        <v>420</v>
      </c>
      <c r="B377" s="757"/>
      <c r="C377" s="757"/>
      <c r="D377" s="714"/>
      <c r="E377" s="714"/>
    </row>
    <row r="382" spans="1:9">
      <c r="A382" s="758" t="s">
        <v>411</v>
      </c>
      <c r="B382" s="758"/>
      <c r="C382" s="758"/>
      <c r="D382" s="758"/>
      <c r="E382" s="758"/>
      <c r="F382" s="758"/>
      <c r="G382" s="758"/>
      <c r="H382" s="758"/>
      <c r="I382" s="758"/>
    </row>
    <row r="384" spans="1:9">
      <c r="A384" s="758" t="s">
        <v>377</v>
      </c>
      <c r="B384" s="758"/>
      <c r="C384" s="758"/>
      <c r="D384" s="758"/>
      <c r="E384" s="758"/>
      <c r="F384" s="758"/>
      <c r="G384" s="758"/>
      <c r="H384" s="758"/>
      <c r="I384" s="758"/>
    </row>
    <row r="385" spans="1:11" ht="16.2" thickBot="1">
      <c r="A385" s="383"/>
      <c r="B385" s="383"/>
      <c r="C385" s="383"/>
      <c r="D385" s="383"/>
      <c r="E385" s="383"/>
      <c r="F385" s="383"/>
      <c r="G385" s="383"/>
      <c r="H385" s="383"/>
      <c r="I385" s="384"/>
    </row>
    <row r="386" spans="1:11" ht="14.4" thickBot="1">
      <c r="A386" s="735" t="s">
        <v>115</v>
      </c>
      <c r="B386" s="737" t="s">
        <v>57</v>
      </c>
      <c r="C386" s="738"/>
      <c r="D386" s="739"/>
      <c r="E386" s="740" t="s">
        <v>144</v>
      </c>
      <c r="F386" s="741"/>
      <c r="G386" s="742"/>
      <c r="H386" s="737" t="s">
        <v>58</v>
      </c>
      <c r="I386" s="741"/>
      <c r="J386" s="742"/>
      <c r="K386" s="472" t="s">
        <v>162</v>
      </c>
    </row>
    <row r="387" spans="1:11" ht="97.2" thickBot="1">
      <c r="A387" s="736"/>
      <c r="B387" s="413" t="s">
        <v>143</v>
      </c>
      <c r="C387" s="414" t="s">
        <v>126</v>
      </c>
      <c r="D387" s="415" t="s">
        <v>45</v>
      </c>
      <c r="E387" s="460" t="s">
        <v>250</v>
      </c>
      <c r="F387" s="460" t="s">
        <v>432</v>
      </c>
      <c r="G387" s="416" t="s">
        <v>251</v>
      </c>
      <c r="H387" s="413" t="s">
        <v>143</v>
      </c>
      <c r="I387" s="414" t="s">
        <v>145</v>
      </c>
      <c r="J387" s="417" t="s">
        <v>159</v>
      </c>
      <c r="K387" s="473"/>
    </row>
    <row r="388" spans="1:11" ht="14.4" thickBot="1">
      <c r="A388" s="82" t="s">
        <v>167</v>
      </c>
      <c r="B388" s="385"/>
      <c r="C388" s="386"/>
      <c r="D388" s="387"/>
      <c r="E388" s="386">
        <f>F388+G388</f>
        <v>0</v>
      </c>
      <c r="F388" s="385"/>
      <c r="G388" s="386"/>
      <c r="H388" s="385"/>
      <c r="I388" s="388"/>
      <c r="J388" s="389"/>
      <c r="K388" s="211">
        <f>SUM(B388:E388)+SUM(H388:J388)</f>
        <v>0</v>
      </c>
    </row>
    <row r="389" spans="1:11" ht="14.4" thickBot="1">
      <c r="A389" s="390" t="s">
        <v>59</v>
      </c>
      <c r="B389" s="391">
        <f t="shared" ref="B389:K389" si="13">SUM(B390:B392)</f>
        <v>0</v>
      </c>
      <c r="C389" s="392">
        <f t="shared" si="13"/>
        <v>0</v>
      </c>
      <c r="D389" s="393">
        <f t="shared" si="13"/>
        <v>0</v>
      </c>
      <c r="E389" s="391">
        <f t="shared" si="13"/>
        <v>0</v>
      </c>
      <c r="F389" s="391">
        <f t="shared" si="13"/>
        <v>0</v>
      </c>
      <c r="G389" s="391">
        <f t="shared" si="13"/>
        <v>0</v>
      </c>
      <c r="H389" s="391">
        <f t="shared" si="13"/>
        <v>0</v>
      </c>
      <c r="I389" s="391">
        <f t="shared" si="13"/>
        <v>0</v>
      </c>
      <c r="J389" s="391">
        <f t="shared" si="13"/>
        <v>0</v>
      </c>
      <c r="K389" s="391">
        <f t="shared" si="13"/>
        <v>0</v>
      </c>
    </row>
    <row r="390" spans="1:11">
      <c r="A390" s="394" t="s">
        <v>60</v>
      </c>
      <c r="B390" s="395"/>
      <c r="C390" s="396"/>
      <c r="D390" s="397"/>
      <c r="E390" s="398">
        <f>F390+G390</f>
        <v>0</v>
      </c>
      <c r="F390" s="395"/>
      <c r="G390" s="398"/>
      <c r="H390" s="395"/>
      <c r="I390" s="399"/>
      <c r="J390" s="400"/>
      <c r="K390" s="401">
        <f>SUM(B390:E390)+SUM(H390:J390)</f>
        <v>0</v>
      </c>
    </row>
    <row r="391" spans="1:11">
      <c r="A391" s="402" t="s">
        <v>61</v>
      </c>
      <c r="B391" s="403"/>
      <c r="C391" s="404"/>
      <c r="D391" s="405"/>
      <c r="E391" s="404">
        <f>F391+G391</f>
        <v>0</v>
      </c>
      <c r="F391" s="403"/>
      <c r="G391" s="404"/>
      <c r="H391" s="403"/>
      <c r="I391" s="406"/>
      <c r="J391" s="407"/>
      <c r="K391" s="408">
        <f>SUM(B391:E391)+SUM(H391:J391)</f>
        <v>0</v>
      </c>
    </row>
    <row r="392" spans="1:11" ht="14.4" thickBot="1">
      <c r="A392" s="409" t="s">
        <v>62</v>
      </c>
      <c r="B392" s="403"/>
      <c r="C392" s="404"/>
      <c r="D392" s="405"/>
      <c r="E392" s="404">
        <f>F392+G392</f>
        <v>0</v>
      </c>
      <c r="F392" s="403"/>
      <c r="G392" s="404"/>
      <c r="H392" s="403"/>
      <c r="I392" s="406"/>
      <c r="J392" s="407"/>
      <c r="K392" s="461">
        <f>SUM(B392:E392)+SUM(H392:J392)</f>
        <v>0</v>
      </c>
    </row>
    <row r="393" spans="1:11" ht="14.4" thickBot="1">
      <c r="A393" s="390" t="s">
        <v>63</v>
      </c>
      <c r="B393" s="385">
        <f t="shared" ref="B393:K393" si="14">SUM(B394:B398)</f>
        <v>0</v>
      </c>
      <c r="C393" s="386">
        <f t="shared" si="14"/>
        <v>0</v>
      </c>
      <c r="D393" s="388">
        <f t="shared" si="14"/>
        <v>0</v>
      </c>
      <c r="E393" s="385">
        <f t="shared" si="14"/>
        <v>0</v>
      </c>
      <c r="F393" s="385">
        <f t="shared" si="14"/>
        <v>0</v>
      </c>
      <c r="G393" s="385">
        <f t="shared" si="14"/>
        <v>0</v>
      </c>
      <c r="H393" s="385">
        <f t="shared" si="14"/>
        <v>0</v>
      </c>
      <c r="I393" s="385">
        <f t="shared" si="14"/>
        <v>0</v>
      </c>
      <c r="J393" s="385">
        <f t="shared" si="14"/>
        <v>0</v>
      </c>
      <c r="K393" s="385">
        <f t="shared" si="14"/>
        <v>0</v>
      </c>
    </row>
    <row r="394" spans="1:11" ht="29.25" customHeight="1">
      <c r="A394" s="410" t="s">
        <v>64</v>
      </c>
      <c r="B394" s="395"/>
      <c r="C394" s="396"/>
      <c r="D394" s="397"/>
      <c r="E394" s="398">
        <f>F394+G394</f>
        <v>0</v>
      </c>
      <c r="F394" s="395"/>
      <c r="G394" s="398"/>
      <c r="H394" s="395"/>
      <c r="I394" s="399"/>
      <c r="J394" s="400"/>
      <c r="K394" s="401">
        <f>SUM(B394:E394)+SUM(H394:J394)</f>
        <v>0</v>
      </c>
    </row>
    <row r="395" spans="1:11" ht="13.5" customHeight="1">
      <c r="A395" s="411" t="s">
        <v>65</v>
      </c>
      <c r="B395" s="403"/>
      <c r="C395" s="404"/>
      <c r="D395" s="405"/>
      <c r="E395" s="404">
        <f>F395+G395</f>
        <v>0</v>
      </c>
      <c r="F395" s="403"/>
      <c r="G395" s="404"/>
      <c r="H395" s="403"/>
      <c r="I395" s="406"/>
      <c r="J395" s="407"/>
      <c r="K395" s="408">
        <f>SUM(B395:E395)+SUM(H395:J395)</f>
        <v>0</v>
      </c>
    </row>
    <row r="396" spans="1:11">
      <c r="A396" s="411" t="s">
        <v>66</v>
      </c>
      <c r="B396" s="403"/>
      <c r="C396" s="404"/>
      <c r="D396" s="405"/>
      <c r="E396" s="404">
        <f>F396+G396</f>
        <v>0</v>
      </c>
      <c r="F396" s="403"/>
      <c r="G396" s="404"/>
      <c r="H396" s="403"/>
      <c r="I396" s="406"/>
      <c r="J396" s="407"/>
      <c r="K396" s="408">
        <f>SUM(B396:E396)+SUM(H396:J396)</f>
        <v>0</v>
      </c>
    </row>
    <row r="397" spans="1:11">
      <c r="A397" s="411" t="s">
        <v>67</v>
      </c>
      <c r="B397" s="403"/>
      <c r="C397" s="404"/>
      <c r="D397" s="405"/>
      <c r="E397" s="404">
        <f>F397+G397</f>
        <v>0</v>
      </c>
      <c r="F397" s="403"/>
      <c r="G397" s="404"/>
      <c r="H397" s="403"/>
      <c r="I397" s="406"/>
      <c r="J397" s="407"/>
      <c r="K397" s="408">
        <f>SUM(B397:E397)+SUM(H397:J397)</f>
        <v>0</v>
      </c>
    </row>
    <row r="398" spans="1:11" ht="25.5" customHeight="1" thickBot="1">
      <c r="A398" s="412" t="s">
        <v>68</v>
      </c>
      <c r="B398" s="403"/>
      <c r="C398" s="404"/>
      <c r="D398" s="405"/>
      <c r="E398" s="404">
        <f>F398+G398</f>
        <v>0</v>
      </c>
      <c r="F398" s="403"/>
      <c r="G398" s="404"/>
      <c r="H398" s="403"/>
      <c r="I398" s="406"/>
      <c r="J398" s="407"/>
      <c r="K398" s="461">
        <f>SUM(B398:E398)+SUM(H398:J398)</f>
        <v>0</v>
      </c>
    </row>
    <row r="399" spans="1:11" ht="19.5" customHeight="1" thickBot="1">
      <c r="A399" s="418" t="s">
        <v>168</v>
      </c>
      <c r="B399" s="419">
        <f t="shared" ref="B399:K399" si="15">B388+B389-B393</f>
        <v>0</v>
      </c>
      <c r="C399" s="419">
        <f t="shared" si="15"/>
        <v>0</v>
      </c>
      <c r="D399" s="419">
        <f t="shared" si="15"/>
        <v>0</v>
      </c>
      <c r="E399" s="419">
        <f t="shared" si="15"/>
        <v>0</v>
      </c>
      <c r="F399" s="419">
        <f t="shared" si="15"/>
        <v>0</v>
      </c>
      <c r="G399" s="419">
        <f t="shared" si="15"/>
        <v>0</v>
      </c>
      <c r="H399" s="419">
        <f t="shared" si="15"/>
        <v>0</v>
      </c>
      <c r="I399" s="419">
        <f t="shared" si="15"/>
        <v>0</v>
      </c>
      <c r="J399" s="419">
        <f t="shared" si="15"/>
        <v>0</v>
      </c>
      <c r="K399" s="419">
        <f t="shared" si="15"/>
        <v>0</v>
      </c>
    </row>
    <row r="401" spans="1:9">
      <c r="A401" s="490" t="s">
        <v>376</v>
      </c>
      <c r="B401" s="908"/>
      <c r="C401" s="908"/>
    </row>
    <row r="402" spans="1:9" ht="14.4" thickBot="1">
      <c r="A402" s="4"/>
      <c r="B402" s="10"/>
      <c r="C402" s="10"/>
      <c r="E402" s="180"/>
      <c r="F402" s="180"/>
      <c r="G402" s="180"/>
      <c r="H402" s="180"/>
      <c r="I402" s="180"/>
    </row>
    <row r="403" spans="1:9" ht="31.8" thickBot="1">
      <c r="A403" s="743" t="s">
        <v>146</v>
      </c>
      <c r="B403" s="744"/>
      <c r="C403" s="122" t="s">
        <v>167</v>
      </c>
      <c r="D403" s="123" t="s">
        <v>306</v>
      </c>
      <c r="E403" s="182"/>
      <c r="F403" s="182"/>
      <c r="G403" s="182"/>
      <c r="H403" s="182"/>
      <c r="I403" s="182"/>
    </row>
    <row r="404" spans="1:9">
      <c r="A404" s="745" t="s">
        <v>152</v>
      </c>
      <c r="B404" s="746"/>
      <c r="C404" s="124"/>
      <c r="D404" s="124"/>
      <c r="E404" s="261"/>
      <c r="F404" s="261"/>
      <c r="G404" s="261"/>
      <c r="H404" s="261"/>
      <c r="I404" s="261"/>
    </row>
    <row r="405" spans="1:9">
      <c r="A405" s="747" t="s">
        <v>153</v>
      </c>
      <c r="B405" s="748"/>
      <c r="C405" s="125"/>
      <c r="D405" s="125"/>
      <c r="E405" s="260"/>
      <c r="F405" s="260"/>
      <c r="G405" s="260"/>
      <c r="H405" s="260"/>
      <c r="I405" s="260"/>
    </row>
    <row r="406" spans="1:9">
      <c r="A406" s="747" t="s">
        <v>125</v>
      </c>
      <c r="B406" s="748"/>
      <c r="C406" s="125"/>
      <c r="D406" s="125"/>
      <c r="E406" s="262"/>
      <c r="F406" s="262"/>
      <c r="G406" s="262"/>
      <c r="H406" s="262"/>
      <c r="I406" s="262"/>
    </row>
    <row r="407" spans="1:9">
      <c r="A407" s="727" t="s">
        <v>81</v>
      </c>
      <c r="B407" s="728"/>
      <c r="C407" s="126">
        <f>C408+C411+C412+C413+C414</f>
        <v>0</v>
      </c>
      <c r="D407" s="126">
        <f>D408+D411+D412+D413+D414</f>
        <v>0</v>
      </c>
    </row>
    <row r="408" spans="1:9">
      <c r="A408" s="614" t="s">
        <v>294</v>
      </c>
      <c r="B408" s="615"/>
      <c r="C408" s="127">
        <f>C409-C410</f>
        <v>0</v>
      </c>
      <c r="D408" s="127">
        <f>D409-D410</f>
        <v>0</v>
      </c>
    </row>
    <row r="409" spans="1:9">
      <c r="A409" s="729" t="s">
        <v>179</v>
      </c>
      <c r="B409" s="730"/>
      <c r="C409" s="128"/>
      <c r="D409" s="128"/>
    </row>
    <row r="410" spans="1:9" ht="25.5" customHeight="1">
      <c r="A410" s="729" t="s">
        <v>181</v>
      </c>
      <c r="B410" s="730"/>
      <c r="C410" s="128"/>
      <c r="D410" s="128"/>
    </row>
    <row r="411" spans="1:9">
      <c r="A411" s="731" t="s">
        <v>82</v>
      </c>
      <c r="B411" s="732"/>
      <c r="C411" s="129"/>
      <c r="D411" s="129"/>
    </row>
    <row r="412" spans="1:9">
      <c r="A412" s="731" t="s">
        <v>154</v>
      </c>
      <c r="B412" s="732"/>
      <c r="C412" s="129"/>
      <c r="D412" s="129"/>
    </row>
    <row r="413" spans="1:9">
      <c r="A413" s="731" t="s">
        <v>83</v>
      </c>
      <c r="B413" s="732"/>
      <c r="C413" s="129"/>
      <c r="D413" s="129"/>
    </row>
    <row r="414" spans="1:9">
      <c r="A414" s="731" t="s">
        <v>42</v>
      </c>
      <c r="B414" s="732"/>
      <c r="C414" s="129"/>
      <c r="D414" s="129"/>
    </row>
    <row r="415" spans="1:9" ht="24.75" customHeight="1" thickBot="1">
      <c r="A415" s="733" t="s">
        <v>84</v>
      </c>
      <c r="B415" s="734"/>
      <c r="C415" s="125"/>
      <c r="D415" s="125"/>
    </row>
    <row r="416" spans="1:9" ht="16.2" thickBot="1">
      <c r="A416" s="711" t="s">
        <v>151</v>
      </c>
      <c r="B416" s="712"/>
      <c r="C416" s="118">
        <f>SUM(C404+C405+C406+C407+C415)</f>
        <v>0</v>
      </c>
      <c r="D416" s="118">
        <f>SUM(D404+D405+D406+D407+D415)</f>
        <v>0</v>
      </c>
    </row>
    <row r="418" spans="1:5">
      <c r="A418" s="701" t="s">
        <v>375</v>
      </c>
      <c r="B418" s="713"/>
      <c r="C418" s="713"/>
      <c r="D418" s="714"/>
      <c r="E418" s="714"/>
    </row>
    <row r="419" spans="1:5" ht="14.4" thickBot="1">
      <c r="A419" s="180"/>
      <c r="B419" s="180"/>
      <c r="C419" s="180"/>
      <c r="D419" s="180"/>
    </row>
    <row r="420" spans="1:5" ht="33.75" customHeight="1">
      <c r="A420" s="372"/>
      <c r="B420" s="715" t="s">
        <v>365</v>
      </c>
      <c r="C420" s="715"/>
      <c r="D420" s="715"/>
      <c r="E420" s="716"/>
    </row>
    <row r="421" spans="1:5">
      <c r="A421" s="422" t="s">
        <v>366</v>
      </c>
      <c r="B421" s="474" t="s">
        <v>367</v>
      </c>
      <c r="C421" s="717" t="s">
        <v>368</v>
      </c>
      <c r="D421" s="717"/>
      <c r="E421" s="718"/>
    </row>
    <row r="422" spans="1:5" ht="14.4" thickBot="1">
      <c r="A422" s="423"/>
      <c r="B422" s="424"/>
      <c r="C422" s="424" t="s">
        <v>369</v>
      </c>
      <c r="D422" s="424" t="s">
        <v>370</v>
      </c>
      <c r="E422" s="425" t="s">
        <v>371</v>
      </c>
    </row>
    <row r="423" spans="1:5">
      <c r="A423" s="426" t="s">
        <v>132</v>
      </c>
      <c r="B423" s="427"/>
      <c r="C423" s="428">
        <v>0</v>
      </c>
      <c r="D423" s="428">
        <v>0</v>
      </c>
      <c r="E423" s="429">
        <v>0</v>
      </c>
    </row>
    <row r="424" spans="1:5" ht="14.4" thickBot="1">
      <c r="A424" s="430" t="s">
        <v>162</v>
      </c>
      <c r="B424" s="431">
        <f>B423</f>
        <v>0</v>
      </c>
      <c r="C424" s="431">
        <f>C423</f>
        <v>0</v>
      </c>
      <c r="D424" s="431">
        <f>D423</f>
        <v>0</v>
      </c>
      <c r="E424" s="432">
        <f>E423</f>
        <v>0</v>
      </c>
    </row>
    <row r="427" spans="1:5" ht="29.25" customHeight="1">
      <c r="A427" s="701" t="s">
        <v>429</v>
      </c>
      <c r="B427" s="713"/>
      <c r="C427" s="713"/>
      <c r="D427" s="491"/>
      <c r="E427" s="491"/>
    </row>
    <row r="428" spans="1:5" ht="14.4" thickBot="1">
      <c r="A428" s="28"/>
      <c r="B428" s="28"/>
      <c r="C428" s="28"/>
    </row>
    <row r="429" spans="1:5" ht="14.4" thickBot="1">
      <c r="A429" s="719" t="s">
        <v>372</v>
      </c>
      <c r="B429" s="720"/>
      <c r="C429" s="187" t="s">
        <v>373</v>
      </c>
    </row>
    <row r="430" spans="1:5">
      <c r="A430" s="721"/>
      <c r="B430" s="722"/>
      <c r="C430" s="433"/>
    </row>
    <row r="431" spans="1:5" ht="51" customHeight="1">
      <c r="A431" s="723" t="s">
        <v>374</v>
      </c>
      <c r="B431" s="724"/>
      <c r="C431" s="434">
        <v>0</v>
      </c>
    </row>
    <row r="432" spans="1:5" ht="14.4" thickBot="1">
      <c r="A432" s="725"/>
      <c r="B432" s="726"/>
      <c r="C432" s="433"/>
    </row>
    <row r="433" spans="1:4" ht="14.4" thickBot="1">
      <c r="A433" s="695" t="s">
        <v>38</v>
      </c>
      <c r="B433" s="696"/>
      <c r="C433" s="435">
        <f>C431</f>
        <v>0</v>
      </c>
    </row>
    <row r="436" spans="1:4">
      <c r="A436" s="180" t="s">
        <v>327</v>
      </c>
      <c r="B436" s="180"/>
      <c r="C436" s="180"/>
      <c r="D436" s="180"/>
    </row>
    <row r="437" spans="1:4" ht="14.4" thickBot="1">
      <c r="A437" s="182"/>
      <c r="B437" s="182"/>
      <c r="C437" s="182"/>
      <c r="D437" s="182"/>
    </row>
    <row r="438" spans="1:4" ht="14.4" thickBot="1">
      <c r="A438" s="255" t="s">
        <v>80</v>
      </c>
      <c r="B438" s="256"/>
      <c r="C438" s="256"/>
      <c r="D438" s="257"/>
    </row>
    <row r="439" spans="1:4" ht="14.4" thickBot="1">
      <c r="A439" s="697" t="s">
        <v>167</v>
      </c>
      <c r="B439" s="698"/>
      <c r="C439" s="699" t="s">
        <v>160</v>
      </c>
      <c r="D439" s="700"/>
    </row>
    <row r="440" spans="1:4" ht="14.4" thickBot="1">
      <c r="A440" s="258"/>
      <c r="B440" s="259"/>
      <c r="C440" s="259"/>
      <c r="D440" s="263"/>
    </row>
    <row r="443" spans="1:4">
      <c r="A443" s="701" t="s">
        <v>404</v>
      </c>
      <c r="B443" s="701"/>
      <c r="C443" s="701"/>
      <c r="D443" s="683"/>
    </row>
    <row r="444" spans="1:4" ht="14.25" customHeight="1">
      <c r="A444" s="702" t="s">
        <v>274</v>
      </c>
      <c r="B444" s="702"/>
      <c r="C444" s="702"/>
    </row>
    <row r="445" spans="1:4" ht="14.4" thickBot="1">
      <c r="A445" s="268"/>
      <c r="B445" s="269"/>
      <c r="C445" s="269"/>
    </row>
    <row r="446" spans="1:4" ht="16.2" thickBot="1">
      <c r="A446" s="703" t="s">
        <v>31</v>
      </c>
      <c r="B446" s="704"/>
      <c r="C446" s="187" t="s">
        <v>46</v>
      </c>
      <c r="D446" s="187" t="s">
        <v>161</v>
      </c>
    </row>
    <row r="447" spans="1:4">
      <c r="A447" s="705" t="s">
        <v>328</v>
      </c>
      <c r="B447" s="706"/>
      <c r="C447" s="270"/>
      <c r="D447" s="271"/>
    </row>
    <row r="448" spans="1:4">
      <c r="A448" s="707" t="s">
        <v>329</v>
      </c>
      <c r="B448" s="708"/>
      <c r="C448" s="272"/>
      <c r="D448" s="273"/>
    </row>
    <row r="449" spans="1:4">
      <c r="A449" s="709" t="s">
        <v>54</v>
      </c>
      <c r="B449" s="710"/>
      <c r="C449" s="274"/>
      <c r="D449" s="275"/>
    </row>
    <row r="450" spans="1:4">
      <c r="A450" s="679" t="s">
        <v>55</v>
      </c>
      <c r="B450" s="680"/>
      <c r="C450" s="272"/>
      <c r="D450" s="273"/>
    </row>
    <row r="451" spans="1:4" ht="13.5" customHeight="1" thickBot="1">
      <c r="A451" s="681" t="s">
        <v>56</v>
      </c>
      <c r="B451" s="682"/>
      <c r="C451" s="276"/>
      <c r="D451" s="277"/>
    </row>
    <row r="459" spans="1:4">
      <c r="A459" s="420" t="s">
        <v>405</v>
      </c>
      <c r="B459" s="420"/>
      <c r="C459" s="420"/>
    </row>
    <row r="460" spans="1:4" ht="14.4" thickBot="1">
      <c r="A460" s="336"/>
      <c r="B460" s="154"/>
      <c r="C460" s="154"/>
    </row>
    <row r="461" spans="1:4" ht="27" thickBot="1">
      <c r="A461" s="471"/>
      <c r="B461" s="278" t="s">
        <v>47</v>
      </c>
      <c r="C461" s="174" t="s">
        <v>119</v>
      </c>
    </row>
    <row r="462" spans="1:4" ht="14.4" thickBot="1">
      <c r="A462" s="209" t="s">
        <v>134</v>
      </c>
      <c r="B462" s="279">
        <f>B463+B468</f>
        <v>0</v>
      </c>
      <c r="C462" s="279">
        <f>C463+C468</f>
        <v>0</v>
      </c>
    </row>
    <row r="463" spans="1:4">
      <c r="A463" s="322" t="s">
        <v>350</v>
      </c>
      <c r="B463" s="333">
        <f>SUM(B465:B467)</f>
        <v>0</v>
      </c>
      <c r="C463" s="333">
        <f>SUM(C465:C467)</f>
        <v>0</v>
      </c>
    </row>
    <row r="464" spans="1:4">
      <c r="A464" s="324" t="s">
        <v>148</v>
      </c>
      <c r="B464" s="282"/>
      <c r="C464" s="283"/>
    </row>
    <row r="465" spans="1:3">
      <c r="A465" s="324"/>
      <c r="B465" s="282"/>
      <c r="C465" s="283"/>
    </row>
    <row r="466" spans="1:3">
      <c r="A466" s="324"/>
      <c r="B466" s="282"/>
      <c r="C466" s="283"/>
    </row>
    <row r="467" spans="1:3" ht="14.4" thickBot="1">
      <c r="A467" s="340"/>
      <c r="B467" s="331"/>
      <c r="C467" s="338"/>
    </row>
    <row r="468" spans="1:3">
      <c r="A468" s="322" t="s">
        <v>351</v>
      </c>
      <c r="B468" s="333">
        <f>SUM(B470:B472)</f>
        <v>0</v>
      </c>
      <c r="C468" s="333">
        <f>SUM(C470:C472)</f>
        <v>0</v>
      </c>
    </row>
    <row r="469" spans="1:3">
      <c r="A469" s="324" t="s">
        <v>148</v>
      </c>
      <c r="B469" s="280"/>
      <c r="C469" s="281"/>
    </row>
    <row r="470" spans="1:3">
      <c r="A470" s="326"/>
      <c r="B470" s="280"/>
      <c r="C470" s="281"/>
    </row>
    <row r="471" spans="1:3">
      <c r="A471" s="326"/>
      <c r="B471" s="282"/>
      <c r="C471" s="283"/>
    </row>
    <row r="472" spans="1:3" ht="14.4" thickBot="1">
      <c r="A472" s="337"/>
      <c r="B472" s="331"/>
      <c r="C472" s="338"/>
    </row>
    <row r="473" spans="1:3" ht="14.4" thickBot="1">
      <c r="A473" s="209" t="s">
        <v>135</v>
      </c>
      <c r="B473" s="279">
        <f>B474+B479</f>
        <v>0</v>
      </c>
      <c r="C473" s="279">
        <f>C474+C479</f>
        <v>0</v>
      </c>
    </row>
    <row r="474" spans="1:3">
      <c r="A474" s="339" t="s">
        <v>350</v>
      </c>
      <c r="B474" s="280">
        <f>SUM(B476:B478)</f>
        <v>0</v>
      </c>
      <c r="C474" s="280">
        <f>SUM(C476:C478)</f>
        <v>0</v>
      </c>
    </row>
    <row r="475" spans="1:3">
      <c r="A475" s="326" t="s">
        <v>148</v>
      </c>
      <c r="B475" s="282"/>
      <c r="C475" s="283"/>
    </row>
    <row r="476" spans="1:3">
      <c r="A476" s="326"/>
      <c r="B476" s="282"/>
      <c r="C476" s="283"/>
    </row>
    <row r="477" spans="1:3">
      <c r="A477" s="326"/>
      <c r="B477" s="282"/>
      <c r="C477" s="283"/>
    </row>
    <row r="478" spans="1:3" ht="14.4" thickBot="1">
      <c r="A478" s="337"/>
      <c r="B478" s="331"/>
      <c r="C478" s="338"/>
    </row>
    <row r="479" spans="1:3">
      <c r="A479" s="329" t="s">
        <v>351</v>
      </c>
      <c r="B479" s="335">
        <f>SUM(B481:B483)</f>
        <v>0</v>
      </c>
      <c r="C479" s="335">
        <f>SUM(C481:C483)</f>
        <v>0</v>
      </c>
    </row>
    <row r="480" spans="1:3">
      <c r="A480" s="326" t="s">
        <v>148</v>
      </c>
      <c r="B480" s="282"/>
      <c r="C480" s="282"/>
    </row>
    <row r="481" spans="1:9">
      <c r="A481" s="341"/>
      <c r="B481" s="282"/>
      <c r="C481" s="282"/>
    </row>
    <row r="482" spans="1:9">
      <c r="A482" s="341"/>
      <c r="B482" s="282"/>
      <c r="C482" s="282"/>
    </row>
    <row r="483" spans="1:9" ht="14.4" thickBot="1">
      <c r="A483" s="342"/>
      <c r="B483" s="343"/>
      <c r="C483" s="343"/>
    </row>
    <row r="484" spans="1:9">
      <c r="A484" s="420"/>
      <c r="B484" s="420"/>
      <c r="C484" s="420"/>
    </row>
    <row r="485" spans="1:9">
      <c r="A485" s="420"/>
      <c r="B485" s="420"/>
      <c r="C485" s="420"/>
    </row>
    <row r="486" spans="1:9" ht="43.5" customHeight="1">
      <c r="A486" s="490" t="s">
        <v>421</v>
      </c>
      <c r="B486" s="490"/>
      <c r="C486" s="490"/>
      <c r="D486" s="490"/>
      <c r="E486" s="683"/>
      <c r="F486" s="683"/>
      <c r="G486" s="683"/>
      <c r="H486" s="683"/>
      <c r="I486" s="683"/>
    </row>
    <row r="487" spans="1:9" ht="14.4" thickBot="1">
      <c r="A487" s="458"/>
      <c r="B487" s="458"/>
      <c r="C487" s="458"/>
      <c r="D487" s="458"/>
      <c r="E487" s="1"/>
      <c r="F487" s="1"/>
      <c r="G487" s="1"/>
      <c r="H487" s="1"/>
      <c r="I487" s="1"/>
    </row>
    <row r="488" spans="1:9" ht="55.5" customHeight="1" thickBot="1">
      <c r="A488" s="684" t="s">
        <v>435</v>
      </c>
      <c r="B488" s="685"/>
      <c r="C488" s="686"/>
      <c r="D488" s="687"/>
    </row>
    <row r="489" spans="1:9" ht="24.75" customHeight="1" thickBot="1">
      <c r="A489" s="502" t="s">
        <v>167</v>
      </c>
      <c r="B489" s="688"/>
      <c r="C489" s="689" t="s">
        <v>168</v>
      </c>
      <c r="D489" s="690"/>
    </row>
    <row r="490" spans="1:9" ht="20.25" customHeight="1" thickBot="1">
      <c r="A490" s="691"/>
      <c r="B490" s="692"/>
      <c r="C490" s="693"/>
      <c r="D490" s="694"/>
    </row>
    <row r="491" spans="1:9">
      <c r="A491" s="420"/>
      <c r="B491" s="420"/>
      <c r="C491" s="420"/>
    </row>
    <row r="492" spans="1:9">
      <c r="A492" s="420"/>
      <c r="B492" s="420"/>
      <c r="C492" s="420"/>
    </row>
    <row r="493" spans="1:9">
      <c r="A493" s="420"/>
      <c r="B493" s="420"/>
      <c r="C493" s="420"/>
    </row>
    <row r="494" spans="1:9">
      <c r="A494" s="420"/>
      <c r="B494" s="420"/>
      <c r="C494" s="420"/>
    </row>
    <row r="495" spans="1:9">
      <c r="A495" s="420"/>
      <c r="B495" s="420"/>
      <c r="C495" s="420"/>
    </row>
    <row r="496" spans="1:9">
      <c r="A496" s="420"/>
      <c r="B496" s="420"/>
      <c r="C496" s="420"/>
    </row>
    <row r="497" spans="1:7">
      <c r="A497" s="420"/>
      <c r="B497" s="420"/>
      <c r="C497" s="420"/>
    </row>
    <row r="498" spans="1:7">
      <c r="A498" s="420"/>
      <c r="B498" s="420"/>
      <c r="C498" s="420"/>
    </row>
    <row r="499" spans="1:7">
      <c r="A499" s="420"/>
      <c r="B499" s="420"/>
      <c r="C499" s="420"/>
    </row>
    <row r="500" spans="1:7">
      <c r="A500" s="420" t="s">
        <v>412</v>
      </c>
      <c r="B500" s="420"/>
      <c r="C500" s="420"/>
    </row>
    <row r="501" spans="1:7">
      <c r="A501" s="537" t="s">
        <v>395</v>
      </c>
      <c r="B501" s="537"/>
      <c r="C501" s="537"/>
    </row>
    <row r="502" spans="1:7" ht="14.4" thickBot="1">
      <c r="A502" s="420"/>
      <c r="B502" s="420"/>
      <c r="C502" s="420"/>
    </row>
    <row r="503" spans="1:7" ht="23.4" thickBot="1">
      <c r="A503" s="673" t="s">
        <v>88</v>
      </c>
      <c r="B503" s="674"/>
      <c r="C503" s="674"/>
      <c r="D503" s="675"/>
      <c r="E503" s="294" t="s">
        <v>47</v>
      </c>
      <c r="F503" s="295" t="s">
        <v>119</v>
      </c>
      <c r="G503" s="289"/>
    </row>
    <row r="504" spans="1:7" ht="14.25" customHeight="1" thickBot="1">
      <c r="A504" s="661" t="s">
        <v>336</v>
      </c>
      <c r="B504" s="662"/>
      <c r="C504" s="662"/>
      <c r="D504" s="663"/>
      <c r="E504" s="296">
        <f>SUM(E505:E512)</f>
        <v>177114.35</v>
      </c>
      <c r="F504" s="296">
        <f>SUM(F505:F512)</f>
        <v>179330.35</v>
      </c>
      <c r="G504" s="290"/>
    </row>
    <row r="505" spans="1:7">
      <c r="A505" s="670" t="s">
        <v>190</v>
      </c>
      <c r="B505" s="671"/>
      <c r="C505" s="671"/>
      <c r="D505" s="672"/>
      <c r="E505" s="297"/>
      <c r="F505" s="298"/>
      <c r="G505" s="130"/>
    </row>
    <row r="506" spans="1:7">
      <c r="A506" s="652" t="s">
        <v>191</v>
      </c>
      <c r="B506" s="653"/>
      <c r="C506" s="653"/>
      <c r="D506" s="654"/>
      <c r="E506" s="300"/>
      <c r="F506" s="301"/>
      <c r="G506" s="130"/>
    </row>
    <row r="507" spans="1:7">
      <c r="A507" s="652" t="s">
        <v>192</v>
      </c>
      <c r="B507" s="653"/>
      <c r="C507" s="653"/>
      <c r="D507" s="654"/>
      <c r="E507" s="300"/>
      <c r="F507" s="301"/>
      <c r="G507" s="130"/>
    </row>
    <row r="508" spans="1:7">
      <c r="A508" s="676" t="s">
        <v>193</v>
      </c>
      <c r="B508" s="677"/>
      <c r="C508" s="677"/>
      <c r="D508" s="678"/>
      <c r="E508" s="301">
        <v>177114.35</v>
      </c>
      <c r="F508" s="301">
        <v>178393.75</v>
      </c>
      <c r="G508" s="130"/>
    </row>
    <row r="509" spans="1:7">
      <c r="A509" s="652" t="s">
        <v>194</v>
      </c>
      <c r="B509" s="653"/>
      <c r="C509" s="653"/>
      <c r="D509" s="654"/>
      <c r="E509" s="300"/>
      <c r="F509" s="301"/>
      <c r="G509" s="130"/>
    </row>
    <row r="510" spans="1:7">
      <c r="A510" s="655" t="s">
        <v>195</v>
      </c>
      <c r="B510" s="656"/>
      <c r="C510" s="656"/>
      <c r="D510" s="657"/>
      <c r="E510" s="300"/>
      <c r="F510" s="301"/>
      <c r="G510" s="130"/>
    </row>
    <row r="511" spans="1:7">
      <c r="A511" s="655" t="s">
        <v>196</v>
      </c>
      <c r="B511" s="656"/>
      <c r="C511" s="656"/>
      <c r="D511" s="657"/>
      <c r="E511" s="300"/>
      <c r="F511" s="301"/>
      <c r="G511" s="130"/>
    </row>
    <row r="512" spans="1:7" ht="14.4" thickBot="1">
      <c r="A512" s="658" t="s">
        <v>197</v>
      </c>
      <c r="B512" s="659"/>
      <c r="C512" s="659"/>
      <c r="D512" s="660"/>
      <c r="E512" s="302"/>
      <c r="F512" s="303">
        <v>936.6</v>
      </c>
      <c r="G512" s="130"/>
    </row>
    <row r="513" spans="1:7" ht="14.4" thickBot="1">
      <c r="A513" s="661" t="s">
        <v>330</v>
      </c>
      <c r="B513" s="662"/>
      <c r="C513" s="662"/>
      <c r="D513" s="663"/>
      <c r="E513" s="304">
        <v>-536.04999999999995</v>
      </c>
      <c r="F513" s="305">
        <v>778.92</v>
      </c>
      <c r="G513" s="291"/>
    </row>
    <row r="514" spans="1:7" ht="14.4" thickBot="1">
      <c r="A514" s="664" t="s">
        <v>331</v>
      </c>
      <c r="B514" s="665"/>
      <c r="C514" s="665"/>
      <c r="D514" s="666"/>
      <c r="E514" s="306"/>
      <c r="F514" s="307"/>
      <c r="G514" s="291"/>
    </row>
    <row r="515" spans="1:7" ht="14.4" thickBot="1">
      <c r="A515" s="664" t="s">
        <v>332</v>
      </c>
      <c r="B515" s="665"/>
      <c r="C515" s="665"/>
      <c r="D515" s="666"/>
      <c r="E515" s="304"/>
      <c r="F515" s="305"/>
      <c r="G515" s="291"/>
    </row>
    <row r="516" spans="1:7" ht="14.4" thickBot="1">
      <c r="A516" s="667" t="s">
        <v>422</v>
      </c>
      <c r="B516" s="668"/>
      <c r="C516" s="668"/>
      <c r="D516" s="669"/>
      <c r="E516" s="304"/>
      <c r="F516" s="305"/>
      <c r="G516" s="291"/>
    </row>
    <row r="517" spans="1:7" ht="14.4" thickBot="1">
      <c r="A517" s="667" t="s">
        <v>333</v>
      </c>
      <c r="B517" s="668"/>
      <c r="C517" s="668"/>
      <c r="D517" s="669"/>
      <c r="E517" s="296"/>
      <c r="F517" s="296">
        <f>SUM(F518+F526+F529+F532)</f>
        <v>0</v>
      </c>
      <c r="G517" s="290"/>
    </row>
    <row r="518" spans="1:7">
      <c r="A518" s="670" t="s">
        <v>89</v>
      </c>
      <c r="B518" s="671"/>
      <c r="C518" s="671"/>
      <c r="D518" s="672"/>
      <c r="E518" s="308">
        <f>SUM(E519:E525)</f>
        <v>0</v>
      </c>
      <c r="F518" s="308">
        <f>SUM(F519:F525)</f>
        <v>0</v>
      </c>
      <c r="G518" s="292"/>
    </row>
    <row r="519" spans="1:7">
      <c r="A519" s="637" t="s">
        <v>90</v>
      </c>
      <c r="B519" s="638"/>
      <c r="C519" s="638"/>
      <c r="D519" s="639"/>
      <c r="E519" s="309"/>
      <c r="F519" s="310"/>
      <c r="G519" s="293"/>
    </row>
    <row r="520" spans="1:7">
      <c r="A520" s="637" t="s">
        <v>91</v>
      </c>
      <c r="B520" s="638"/>
      <c r="C520" s="638"/>
      <c r="D520" s="639"/>
      <c r="E520" s="309"/>
      <c r="F520" s="310"/>
      <c r="G520" s="293"/>
    </row>
    <row r="521" spans="1:7">
      <c r="A521" s="637" t="s">
        <v>92</v>
      </c>
      <c r="B521" s="638"/>
      <c r="C521" s="638"/>
      <c r="D521" s="639"/>
      <c r="E521" s="309"/>
      <c r="F521" s="310"/>
      <c r="G521" s="293"/>
    </row>
    <row r="522" spans="1:7">
      <c r="A522" s="637" t="s">
        <v>198</v>
      </c>
      <c r="B522" s="638"/>
      <c r="C522" s="638"/>
      <c r="D522" s="639"/>
      <c r="E522" s="309"/>
      <c r="F522" s="310"/>
      <c r="G522" s="293"/>
    </row>
    <row r="523" spans="1:7">
      <c r="A523" s="637" t="s">
        <v>96</v>
      </c>
      <c r="B523" s="638"/>
      <c r="C523" s="638"/>
      <c r="D523" s="639"/>
      <c r="E523" s="309"/>
      <c r="F523" s="310"/>
      <c r="G523" s="293"/>
    </row>
    <row r="524" spans="1:7">
      <c r="A524" s="637" t="s">
        <v>199</v>
      </c>
      <c r="B524" s="638"/>
      <c r="C524" s="638"/>
      <c r="D524" s="639"/>
      <c r="E524" s="309"/>
      <c r="F524" s="310"/>
      <c r="G524" s="293"/>
    </row>
    <row r="525" spans="1:7">
      <c r="A525" s="637" t="s">
        <v>97</v>
      </c>
      <c r="B525" s="638"/>
      <c r="C525" s="638"/>
      <c r="D525" s="639"/>
      <c r="E525" s="309"/>
      <c r="F525" s="310"/>
      <c r="G525" s="293"/>
    </row>
    <row r="526" spans="1:7">
      <c r="A526" s="655" t="s">
        <v>98</v>
      </c>
      <c r="B526" s="656"/>
      <c r="C526" s="656"/>
      <c r="D526" s="657"/>
      <c r="E526" s="311">
        <f>SUM(E527:E528)</f>
        <v>0</v>
      </c>
      <c r="F526" s="311">
        <f>SUM(F527:F528)</f>
        <v>0</v>
      </c>
      <c r="G526" s="292"/>
    </row>
    <row r="527" spans="1:7">
      <c r="A527" s="637" t="s">
        <v>99</v>
      </c>
      <c r="B527" s="638"/>
      <c r="C527" s="638"/>
      <c r="D527" s="639"/>
      <c r="E527" s="309"/>
      <c r="F527" s="310"/>
      <c r="G527" s="293"/>
    </row>
    <row r="528" spans="1:7">
      <c r="A528" s="637" t="s">
        <v>100</v>
      </c>
      <c r="B528" s="638"/>
      <c r="C528" s="638"/>
      <c r="D528" s="639"/>
      <c r="E528" s="309"/>
      <c r="F528" s="310"/>
      <c r="G528" s="293"/>
    </row>
    <row r="529" spans="1:7">
      <c r="A529" s="652" t="s">
        <v>101</v>
      </c>
      <c r="B529" s="653"/>
      <c r="C529" s="653"/>
      <c r="D529" s="654"/>
      <c r="E529" s="311">
        <f>SUM(E530:E531)</f>
        <v>0</v>
      </c>
      <c r="F529" s="311">
        <f>SUM(F530:F531)</f>
        <v>0</v>
      </c>
      <c r="G529" s="292"/>
    </row>
    <row r="530" spans="1:7">
      <c r="A530" s="637" t="s">
        <v>102</v>
      </c>
      <c r="B530" s="638"/>
      <c r="C530" s="638"/>
      <c r="D530" s="639"/>
      <c r="E530" s="309"/>
      <c r="F530" s="310"/>
      <c r="G530" s="293"/>
    </row>
    <row r="531" spans="1:7">
      <c r="A531" s="637" t="s">
        <v>103</v>
      </c>
      <c r="B531" s="638"/>
      <c r="C531" s="638"/>
      <c r="D531" s="639"/>
      <c r="E531" s="309"/>
      <c r="F531" s="310"/>
      <c r="G531" s="293"/>
    </row>
    <row r="532" spans="1:7">
      <c r="A532" s="652" t="s">
        <v>104</v>
      </c>
      <c r="B532" s="653"/>
      <c r="C532" s="653"/>
      <c r="D532" s="654"/>
      <c r="E532" s="311">
        <f>SUM(E533:E546)</f>
        <v>0</v>
      </c>
      <c r="F532" s="311">
        <f>SUM(F533:F546)</f>
        <v>0</v>
      </c>
      <c r="G532" s="292"/>
    </row>
    <row r="533" spans="1:7">
      <c r="A533" s="637" t="s">
        <v>105</v>
      </c>
      <c r="B533" s="638"/>
      <c r="C533" s="638"/>
      <c r="D533" s="639"/>
      <c r="E533" s="300"/>
      <c r="F533" s="301"/>
      <c r="G533" s="130"/>
    </row>
    <row r="534" spans="1:7">
      <c r="A534" s="637" t="s">
        <v>106</v>
      </c>
      <c r="B534" s="638"/>
      <c r="C534" s="638"/>
      <c r="D534" s="639"/>
      <c r="E534" s="300"/>
      <c r="F534" s="301"/>
      <c r="G534" s="130"/>
    </row>
    <row r="535" spans="1:7">
      <c r="A535" s="637" t="s">
        <v>200</v>
      </c>
      <c r="B535" s="638"/>
      <c r="C535" s="638"/>
      <c r="D535" s="639"/>
      <c r="E535" s="300"/>
      <c r="F535" s="299"/>
      <c r="G535" s="130"/>
    </row>
    <row r="536" spans="1:7">
      <c r="A536" s="637" t="s">
        <v>107</v>
      </c>
      <c r="B536" s="638"/>
      <c r="C536" s="638"/>
      <c r="D536" s="639"/>
      <c r="E536" s="300"/>
      <c r="F536" s="301"/>
      <c r="G536" s="130"/>
    </row>
    <row r="537" spans="1:7">
      <c r="A537" s="637" t="s">
        <v>201</v>
      </c>
      <c r="B537" s="638"/>
      <c r="C537" s="638"/>
      <c r="D537" s="639"/>
      <c r="E537" s="300"/>
      <c r="F537" s="301"/>
      <c r="G537" s="130"/>
    </row>
    <row r="538" spans="1:7">
      <c r="A538" s="637" t="s">
        <v>202</v>
      </c>
      <c r="B538" s="638"/>
      <c r="C538" s="638"/>
      <c r="D538" s="639"/>
      <c r="E538" s="300"/>
      <c r="F538" s="301"/>
      <c r="G538" s="130"/>
    </row>
    <row r="539" spans="1:7">
      <c r="A539" s="637" t="s">
        <v>110</v>
      </c>
      <c r="B539" s="638"/>
      <c r="C539" s="638"/>
      <c r="D539" s="639"/>
      <c r="E539" s="300"/>
      <c r="F539" s="301"/>
      <c r="G539" s="130"/>
    </row>
    <row r="540" spans="1:7">
      <c r="A540" s="637" t="s">
        <v>111</v>
      </c>
      <c r="B540" s="638"/>
      <c r="C540" s="638"/>
      <c r="D540" s="639"/>
      <c r="E540" s="300"/>
      <c r="F540" s="301"/>
      <c r="G540" s="130"/>
    </row>
    <row r="541" spans="1:7">
      <c r="A541" s="637" t="s">
        <v>112</v>
      </c>
      <c r="B541" s="638"/>
      <c r="C541" s="638"/>
      <c r="D541" s="639"/>
      <c r="E541" s="300"/>
      <c r="F541" s="301"/>
      <c r="G541" s="130"/>
    </row>
    <row r="542" spans="1:7">
      <c r="A542" s="640" t="s">
        <v>113</v>
      </c>
      <c r="B542" s="641"/>
      <c r="C542" s="641"/>
      <c r="D542" s="642"/>
      <c r="E542" s="300"/>
      <c r="F542" s="301"/>
      <c r="G542" s="130"/>
    </row>
    <row r="543" spans="1:7">
      <c r="A543" s="640" t="s">
        <v>203</v>
      </c>
      <c r="B543" s="641"/>
      <c r="C543" s="641"/>
      <c r="D543" s="642"/>
      <c r="E543" s="300"/>
      <c r="F543" s="301"/>
      <c r="G543" s="130"/>
    </row>
    <row r="544" spans="1:7">
      <c r="A544" s="640" t="s">
        <v>204</v>
      </c>
      <c r="B544" s="641"/>
      <c r="C544" s="641"/>
      <c r="D544" s="642"/>
      <c r="E544" s="300"/>
      <c r="F544" s="301"/>
      <c r="G544" s="130"/>
    </row>
    <row r="545" spans="1:7">
      <c r="A545" s="643" t="s">
        <v>13</v>
      </c>
      <c r="B545" s="644"/>
      <c r="C545" s="644"/>
      <c r="D545" s="645"/>
      <c r="E545" s="300"/>
      <c r="F545" s="301"/>
      <c r="G545" s="130"/>
    </row>
    <row r="546" spans="1:7" ht="14.4" thickBot="1">
      <c r="A546" s="646" t="s">
        <v>335</v>
      </c>
      <c r="B546" s="647"/>
      <c r="C546" s="647"/>
      <c r="D546" s="648"/>
      <c r="E546" s="300"/>
      <c r="F546" s="301"/>
      <c r="G546" s="130"/>
    </row>
    <row r="547" spans="1:7" ht="14.4" thickBot="1">
      <c r="A547" s="649" t="s">
        <v>334</v>
      </c>
      <c r="B547" s="650"/>
      <c r="C547" s="650"/>
      <c r="D547" s="651"/>
      <c r="E547" s="312">
        <f>SUM(E504+E513+E514+E515+E516+E517)</f>
        <v>176578.30000000002</v>
      </c>
      <c r="F547" s="312">
        <f>SUM(F504+F513+F514+F515+F516+F517)</f>
        <v>180109.27000000002</v>
      </c>
      <c r="G547" s="290"/>
    </row>
    <row r="549" spans="1:7">
      <c r="A549" s="601" t="s">
        <v>396</v>
      </c>
      <c r="B549" s="602"/>
      <c r="C549" s="602"/>
      <c r="D549" s="602"/>
    </row>
    <row r="550" spans="1:7" ht="14.4" thickBot="1">
      <c r="A550" s="420"/>
      <c r="B550" s="420"/>
      <c r="C550" s="28"/>
    </row>
    <row r="551" spans="1:7" ht="15.6">
      <c r="A551" s="624" t="s">
        <v>165</v>
      </c>
      <c r="B551" s="625"/>
      <c r="C551" s="626" t="s">
        <v>47</v>
      </c>
      <c r="D551" s="626" t="s">
        <v>119</v>
      </c>
    </row>
    <row r="552" spans="1:7" ht="14.4" thickBot="1">
      <c r="A552" s="629"/>
      <c r="B552" s="630"/>
      <c r="C552" s="627"/>
      <c r="D552" s="628"/>
    </row>
    <row r="553" spans="1:7">
      <c r="A553" s="631" t="s">
        <v>217</v>
      </c>
      <c r="B553" s="632"/>
      <c r="C553" s="281">
        <v>10943.76</v>
      </c>
      <c r="D553" s="281">
        <v>16099.9</v>
      </c>
    </row>
    <row r="554" spans="1:7">
      <c r="A554" s="633" t="s">
        <v>218</v>
      </c>
      <c r="B554" s="634"/>
      <c r="C554" s="282"/>
      <c r="D554" s="283"/>
    </row>
    <row r="555" spans="1:7">
      <c r="A555" s="635" t="s">
        <v>219</v>
      </c>
      <c r="B555" s="636"/>
      <c r="C555" s="283">
        <v>21606.21</v>
      </c>
      <c r="D555" s="283">
        <v>39507.1</v>
      </c>
    </row>
    <row r="556" spans="1:7">
      <c r="A556" s="616" t="s">
        <v>220</v>
      </c>
      <c r="B556" s="617"/>
      <c r="C556" s="283"/>
      <c r="D556" s="283"/>
    </row>
    <row r="557" spans="1:7">
      <c r="A557" s="612" t="s">
        <v>423</v>
      </c>
      <c r="B557" s="613"/>
      <c r="C557" s="283"/>
      <c r="D557" s="283"/>
    </row>
    <row r="558" spans="1:7">
      <c r="A558" s="612" t="s">
        <v>337</v>
      </c>
      <c r="B558" s="613"/>
      <c r="C558" s="283">
        <v>1697.81</v>
      </c>
      <c r="D558" s="283">
        <v>1102.73</v>
      </c>
    </row>
    <row r="559" spans="1:7">
      <c r="A559" s="612" t="s">
        <v>221</v>
      </c>
      <c r="B559" s="613"/>
      <c r="C559" s="282"/>
      <c r="D559" s="283"/>
    </row>
    <row r="560" spans="1:7" ht="21.75" customHeight="1">
      <c r="A560" s="614" t="s">
        <v>222</v>
      </c>
      <c r="B560" s="615"/>
      <c r="C560" s="282"/>
      <c r="D560" s="283"/>
    </row>
    <row r="561" spans="1:6">
      <c r="A561" s="616" t="s">
        <v>223</v>
      </c>
      <c r="B561" s="617"/>
      <c r="C561" s="120"/>
      <c r="D561" s="283"/>
    </row>
    <row r="562" spans="1:6" ht="14.4" thickBot="1">
      <c r="A562" s="618" t="s">
        <v>42</v>
      </c>
      <c r="B562" s="619"/>
      <c r="C562" s="313"/>
      <c r="D562" s="314"/>
    </row>
    <row r="563" spans="1:6" ht="16.2" thickBot="1">
      <c r="A563" s="534" t="s">
        <v>162</v>
      </c>
      <c r="B563" s="536"/>
      <c r="C563" s="436">
        <f>SUM(C553:C562)</f>
        <v>34247.78</v>
      </c>
      <c r="D563" s="436">
        <f>SUM(D553:D562)</f>
        <v>56709.73</v>
      </c>
    </row>
    <row r="566" spans="1:6">
      <c r="A566" s="620" t="s">
        <v>397</v>
      </c>
      <c r="B566" s="620"/>
      <c r="C566" s="620"/>
    </row>
    <row r="567" spans="1:6" ht="14.4" thickBot="1">
      <c r="A567" s="481"/>
      <c r="B567" s="420"/>
      <c r="C567" s="420"/>
    </row>
    <row r="568" spans="1:6" ht="27" thickBot="1">
      <c r="A568" s="621" t="s">
        <v>166</v>
      </c>
      <c r="B568" s="622"/>
      <c r="C568" s="622"/>
      <c r="D568" s="623"/>
      <c r="E568" s="278" t="s">
        <v>47</v>
      </c>
      <c r="F568" s="174" t="s">
        <v>119</v>
      </c>
    </row>
    <row r="569" spans="1:6" ht="14.4" thickBot="1">
      <c r="A569" s="513" t="s">
        <v>424</v>
      </c>
      <c r="B569" s="514"/>
      <c r="C569" s="514"/>
      <c r="D569" s="515"/>
      <c r="E569" s="315">
        <f>E570+E571+E572</f>
        <v>0</v>
      </c>
      <c r="F569" s="315">
        <f>F570+F571+F572</f>
        <v>0</v>
      </c>
    </row>
    <row r="570" spans="1:6">
      <c r="A570" s="603" t="s">
        <v>205</v>
      </c>
      <c r="B570" s="604"/>
      <c r="C570" s="604"/>
      <c r="D570" s="605"/>
      <c r="E570" s="316"/>
      <c r="F570" s="317"/>
    </row>
    <row r="571" spans="1:6">
      <c r="A571" s="522" t="s">
        <v>206</v>
      </c>
      <c r="B571" s="523"/>
      <c r="C571" s="523"/>
      <c r="D571" s="524"/>
      <c r="E571" s="285"/>
      <c r="F571" s="286"/>
    </row>
    <row r="572" spans="1:6" ht="14.4" thickBot="1">
      <c r="A572" s="595" t="s">
        <v>207</v>
      </c>
      <c r="B572" s="596"/>
      <c r="C572" s="596"/>
      <c r="D572" s="597"/>
      <c r="E572" s="318"/>
      <c r="F572" s="319"/>
    </row>
    <row r="573" spans="1:6" ht="14.4" thickBot="1">
      <c r="A573" s="606" t="s">
        <v>338</v>
      </c>
      <c r="B573" s="607"/>
      <c r="C573" s="607"/>
      <c r="D573" s="608"/>
      <c r="E573" s="315">
        <v>0</v>
      </c>
      <c r="F573" s="320">
        <v>0</v>
      </c>
    </row>
    <row r="574" spans="1:6" ht="14.4" thickBot="1">
      <c r="A574" s="609" t="s">
        <v>339</v>
      </c>
      <c r="B574" s="610"/>
      <c r="C574" s="610"/>
      <c r="D574" s="611"/>
      <c r="E574" s="478">
        <v>288.64</v>
      </c>
      <c r="F574" s="321">
        <f>SUM(F575:F584)</f>
        <v>297.52</v>
      </c>
    </row>
    <row r="575" spans="1:6">
      <c r="A575" s="516" t="s">
        <v>208</v>
      </c>
      <c r="B575" s="517"/>
      <c r="C575" s="517"/>
      <c r="D575" s="518"/>
      <c r="E575" s="323"/>
      <c r="F575" s="323"/>
    </row>
    <row r="576" spans="1:6">
      <c r="A576" s="519" t="s">
        <v>209</v>
      </c>
      <c r="B576" s="520"/>
      <c r="C576" s="520"/>
      <c r="D576" s="521"/>
      <c r="E576" s="325"/>
      <c r="F576" s="325"/>
    </row>
    <row r="577" spans="1:6">
      <c r="A577" s="519" t="s">
        <v>210</v>
      </c>
      <c r="B577" s="520"/>
      <c r="C577" s="520"/>
      <c r="D577" s="521"/>
      <c r="E577" s="285"/>
      <c r="F577" s="285"/>
    </row>
    <row r="578" spans="1:6">
      <c r="A578" s="519" t="s">
        <v>211</v>
      </c>
      <c r="B578" s="520"/>
      <c r="C578" s="520"/>
      <c r="D578" s="521"/>
      <c r="E578" s="285"/>
      <c r="F578" s="286"/>
    </row>
    <row r="579" spans="1:6">
      <c r="A579" s="519" t="s">
        <v>212</v>
      </c>
      <c r="B579" s="520"/>
      <c r="C579" s="520"/>
      <c r="D579" s="521"/>
      <c r="E579" s="285"/>
      <c r="F579" s="286"/>
    </row>
    <row r="580" spans="1:6">
      <c r="A580" s="519" t="s">
        <v>213</v>
      </c>
      <c r="B580" s="520"/>
      <c r="C580" s="520"/>
      <c r="D580" s="521"/>
      <c r="E580" s="327"/>
      <c r="F580" s="328"/>
    </row>
    <row r="581" spans="1:6">
      <c r="A581" s="519" t="s">
        <v>214</v>
      </c>
      <c r="B581" s="520"/>
      <c r="C581" s="520"/>
      <c r="D581" s="521"/>
      <c r="E581" s="327"/>
      <c r="F581" s="328"/>
    </row>
    <row r="582" spans="1:6">
      <c r="A582" s="522" t="s">
        <v>215</v>
      </c>
      <c r="B582" s="523"/>
      <c r="C582" s="523"/>
      <c r="D582" s="524"/>
      <c r="E582" s="285"/>
      <c r="F582" s="286"/>
    </row>
    <row r="583" spans="1:6">
      <c r="A583" s="522" t="s">
        <v>216</v>
      </c>
      <c r="B583" s="523"/>
      <c r="C583" s="523"/>
      <c r="D583" s="524"/>
      <c r="E583" s="327"/>
      <c r="F583" s="328"/>
    </row>
    <row r="584" spans="1:6" ht="14.4" thickBot="1">
      <c r="A584" s="595" t="s">
        <v>425</v>
      </c>
      <c r="B584" s="596"/>
      <c r="C584" s="596"/>
      <c r="D584" s="597"/>
      <c r="E584" s="328">
        <v>283.45</v>
      </c>
      <c r="F584" s="328">
        <v>297.52</v>
      </c>
    </row>
    <row r="585" spans="1:6" ht="14.4" thickBot="1">
      <c r="A585" s="598" t="s">
        <v>162</v>
      </c>
      <c r="B585" s="599"/>
      <c r="C585" s="599"/>
      <c r="D585" s="600"/>
      <c r="E585" s="202">
        <f>SUM(E569+E573+E574)</f>
        <v>288.64</v>
      </c>
      <c r="F585" s="202">
        <f>SUM(F569+F573+F574)</f>
        <v>297.52</v>
      </c>
    </row>
    <row r="588" spans="1:6">
      <c r="A588" s="601" t="s">
        <v>398</v>
      </c>
      <c r="B588" s="602"/>
      <c r="C588" s="602"/>
      <c r="D588" s="602"/>
    </row>
    <row r="589" spans="1:6" ht="14.4" thickBot="1">
      <c r="A589" s="420"/>
      <c r="B589" s="420"/>
      <c r="C589" s="28"/>
      <c r="D589" s="28"/>
    </row>
    <row r="590" spans="1:6" ht="27" thickBot="1">
      <c r="A590" s="538" t="s">
        <v>95</v>
      </c>
      <c r="B590" s="539"/>
      <c r="C590" s="539"/>
      <c r="D590" s="540"/>
      <c r="E590" s="278" t="s">
        <v>47</v>
      </c>
      <c r="F590" s="174" t="s">
        <v>119</v>
      </c>
    </row>
    <row r="591" spans="1:6" ht="30.75" customHeight="1" thickBot="1">
      <c r="A591" s="586" t="s">
        <v>340</v>
      </c>
      <c r="B591" s="587"/>
      <c r="C591" s="587"/>
      <c r="D591" s="588"/>
      <c r="E591" s="284"/>
      <c r="F591" s="284"/>
    </row>
    <row r="592" spans="1:6" ht="14.4" thickBot="1">
      <c r="A592" s="513" t="s">
        <v>341</v>
      </c>
      <c r="B592" s="514"/>
      <c r="C592" s="514"/>
      <c r="D592" s="515"/>
      <c r="E592" s="279">
        <f>SUM(E593+E594+E599)</f>
        <v>0</v>
      </c>
      <c r="F592" s="279">
        <f>SUM(F593+F594+F599)</f>
        <v>0</v>
      </c>
    </row>
    <row r="593" spans="1:6">
      <c r="A593" s="589" t="s">
        <v>342</v>
      </c>
      <c r="B593" s="590"/>
      <c r="C593" s="590"/>
      <c r="D593" s="591"/>
      <c r="E593" s="228"/>
      <c r="F593" s="228"/>
    </row>
    <row r="594" spans="1:6">
      <c r="A594" s="592" t="s">
        <v>114</v>
      </c>
      <c r="B594" s="593"/>
      <c r="C594" s="593"/>
      <c r="D594" s="594"/>
      <c r="E594" s="330">
        <f>SUM(E596:E598)</f>
        <v>0</v>
      </c>
      <c r="F594" s="330">
        <f>SUM(F596:F598)</f>
        <v>0</v>
      </c>
    </row>
    <row r="595" spans="1:6">
      <c r="A595" s="568" t="s">
        <v>224</v>
      </c>
      <c r="B595" s="569"/>
      <c r="C595" s="569"/>
      <c r="D595" s="570"/>
      <c r="E595" s="287"/>
      <c r="F595" s="287"/>
    </row>
    <row r="596" spans="1:6">
      <c r="A596" s="568" t="s">
        <v>225</v>
      </c>
      <c r="B596" s="569"/>
      <c r="C596" s="569"/>
      <c r="D596" s="570"/>
      <c r="E596" s="287"/>
      <c r="F596" s="287"/>
    </row>
    <row r="597" spans="1:6">
      <c r="A597" s="568" t="s">
        <v>426</v>
      </c>
      <c r="B597" s="569"/>
      <c r="C597" s="569"/>
      <c r="D597" s="570"/>
      <c r="E597" s="282"/>
      <c r="F597" s="282"/>
    </row>
    <row r="598" spans="1:6">
      <c r="A598" s="568" t="s">
        <v>427</v>
      </c>
      <c r="B598" s="569"/>
      <c r="C598" s="569"/>
      <c r="D598" s="570"/>
      <c r="E598" s="282"/>
      <c r="F598" s="282"/>
    </row>
    <row r="599" spans="1:6">
      <c r="A599" s="565" t="s">
        <v>123</v>
      </c>
      <c r="B599" s="566"/>
      <c r="C599" s="566"/>
      <c r="D599" s="567"/>
      <c r="E599" s="330">
        <f>SUM(E600:E604)</f>
        <v>0</v>
      </c>
      <c r="F599" s="330">
        <f>SUM(F600:F604)</f>
        <v>0</v>
      </c>
    </row>
    <row r="600" spans="1:6">
      <c r="A600" s="568" t="s">
        <v>269</v>
      </c>
      <c r="B600" s="569"/>
      <c r="C600" s="569"/>
      <c r="D600" s="570"/>
      <c r="E600" s="282"/>
      <c r="F600" s="282"/>
    </row>
    <row r="601" spans="1:6">
      <c r="A601" s="568" t="s">
        <v>270</v>
      </c>
      <c r="B601" s="569"/>
      <c r="C601" s="569"/>
      <c r="D601" s="570"/>
      <c r="E601" s="282"/>
      <c r="F601" s="282"/>
    </row>
    <row r="602" spans="1:6">
      <c r="A602" s="571" t="s">
        <v>226</v>
      </c>
      <c r="B602" s="572"/>
      <c r="C602" s="572"/>
      <c r="D602" s="573"/>
      <c r="E602" s="282"/>
      <c r="F602" s="282"/>
    </row>
    <row r="603" spans="1:6">
      <c r="A603" s="571" t="s">
        <v>227</v>
      </c>
      <c r="B603" s="572"/>
      <c r="C603" s="572"/>
      <c r="D603" s="573"/>
      <c r="E603" s="282"/>
      <c r="F603" s="282"/>
    </row>
    <row r="604" spans="1:6" ht="14.4" thickBot="1">
      <c r="A604" s="574" t="s">
        <v>343</v>
      </c>
      <c r="B604" s="575"/>
      <c r="C604" s="575"/>
      <c r="D604" s="576"/>
      <c r="E604" s="331"/>
      <c r="F604" s="331"/>
    </row>
    <row r="605" spans="1:6" ht="14.4" thickBot="1">
      <c r="A605" s="577" t="s">
        <v>344</v>
      </c>
      <c r="B605" s="578"/>
      <c r="C605" s="578"/>
      <c r="D605" s="579"/>
      <c r="E605" s="332">
        <f>SUM(E591+E592)</f>
        <v>0</v>
      </c>
      <c r="F605" s="332">
        <f>SUM(F591+F592)</f>
        <v>0</v>
      </c>
    </row>
    <row r="608" spans="1:6">
      <c r="A608" s="480" t="s">
        <v>399</v>
      </c>
      <c r="B608" s="5"/>
      <c r="C608" s="5"/>
    </row>
    <row r="609" spans="1:6" ht="14.4" thickBot="1">
      <c r="A609"/>
      <c r="B609"/>
      <c r="C609"/>
    </row>
    <row r="610" spans="1:6" ht="31.8" thickBot="1">
      <c r="A610" s="580"/>
      <c r="B610" s="581"/>
      <c r="C610" s="581"/>
      <c r="D610" s="582"/>
      <c r="E610" s="122" t="s">
        <v>47</v>
      </c>
      <c r="F610" s="121" t="s">
        <v>119</v>
      </c>
    </row>
    <row r="611" spans="1:6" ht="14.4" thickBot="1">
      <c r="A611" s="583" t="s">
        <v>345</v>
      </c>
      <c r="B611" s="584"/>
      <c r="C611" s="584"/>
      <c r="D611" s="585"/>
      <c r="E611" s="279">
        <f>SUM(E612:E613)</f>
        <v>0</v>
      </c>
      <c r="F611" s="279">
        <f>SUM(F612:F613)</f>
        <v>0</v>
      </c>
    </row>
    <row r="612" spans="1:6">
      <c r="A612" s="544" t="s">
        <v>94</v>
      </c>
      <c r="B612" s="545"/>
      <c r="C612" s="545"/>
      <c r="D612" s="546"/>
      <c r="E612" s="333"/>
      <c r="F612" s="334"/>
    </row>
    <row r="613" spans="1:6" ht="14.4" thickBot="1">
      <c r="A613" s="547" t="s">
        <v>108</v>
      </c>
      <c r="B613" s="548"/>
      <c r="C613" s="548"/>
      <c r="D613" s="549"/>
      <c r="E613" s="335"/>
      <c r="F613" s="181"/>
    </row>
    <row r="614" spans="1:6" ht="14.4" thickBot="1">
      <c r="A614" s="550" t="s">
        <v>346</v>
      </c>
      <c r="B614" s="551"/>
      <c r="C614" s="551"/>
      <c r="D614" s="552"/>
      <c r="E614" s="279">
        <f>SUM(E615:E616)</f>
        <v>13.83</v>
      </c>
      <c r="F614" s="279">
        <f>SUM(F615:F616)</f>
        <v>13.97</v>
      </c>
    </row>
    <row r="615" spans="1:6" ht="22.5" customHeight="1">
      <c r="A615" s="553" t="s">
        <v>428</v>
      </c>
      <c r="B615" s="554"/>
      <c r="C615" s="554"/>
      <c r="D615" s="555"/>
      <c r="E615" s="280"/>
      <c r="F615" s="281"/>
    </row>
    <row r="616" spans="1:6" ht="15.75" customHeight="1" thickBot="1">
      <c r="A616" s="556" t="s">
        <v>228</v>
      </c>
      <c r="B616" s="557"/>
      <c r="C616" s="557"/>
      <c r="D616" s="558"/>
      <c r="E616" s="314">
        <v>13.83</v>
      </c>
      <c r="F616" s="314">
        <v>13.97</v>
      </c>
    </row>
    <row r="617" spans="1:6" ht="14.4" thickBot="1">
      <c r="A617" s="550" t="s">
        <v>347</v>
      </c>
      <c r="B617" s="551"/>
      <c r="C617" s="551"/>
      <c r="D617" s="552"/>
      <c r="E617" s="279">
        <f>SUM(E618:E623)</f>
        <v>0</v>
      </c>
      <c r="F617" s="279">
        <f>SUM(F618:F623)</f>
        <v>0</v>
      </c>
    </row>
    <row r="618" spans="1:6">
      <c r="A618" s="559" t="s">
        <v>14</v>
      </c>
      <c r="B618" s="560"/>
      <c r="C618" s="560"/>
      <c r="D618" s="561"/>
      <c r="E618" s="280"/>
      <c r="F618" s="281"/>
    </row>
    <row r="619" spans="1:6">
      <c r="A619" s="562" t="s">
        <v>252</v>
      </c>
      <c r="B619" s="563"/>
      <c r="C619" s="563"/>
      <c r="D619" s="564"/>
      <c r="E619" s="280"/>
      <c r="F619" s="281"/>
    </row>
    <row r="620" spans="1:6">
      <c r="A620" s="528" t="s">
        <v>229</v>
      </c>
      <c r="B620" s="529"/>
      <c r="C620" s="529"/>
      <c r="D620" s="530"/>
      <c r="E620" s="282"/>
      <c r="F620" s="283"/>
    </row>
    <row r="621" spans="1:6">
      <c r="A621" s="528" t="s">
        <v>230</v>
      </c>
      <c r="B621" s="529"/>
      <c r="C621" s="529"/>
      <c r="D621" s="530"/>
      <c r="E621" s="313"/>
      <c r="F621" s="314"/>
    </row>
    <row r="622" spans="1:6">
      <c r="A622" s="528" t="s">
        <v>231</v>
      </c>
      <c r="B622" s="529"/>
      <c r="C622" s="529"/>
      <c r="D622" s="530"/>
      <c r="E622" s="313"/>
      <c r="F622" s="314"/>
    </row>
    <row r="623" spans="1:6" ht="14.4" thickBot="1">
      <c r="A623" s="531" t="s">
        <v>348</v>
      </c>
      <c r="B623" s="532"/>
      <c r="C623" s="532"/>
      <c r="D623" s="533"/>
      <c r="E623" s="313"/>
      <c r="F623" s="314"/>
    </row>
    <row r="624" spans="1:6" ht="16.2" thickBot="1">
      <c r="A624" s="534" t="s">
        <v>162</v>
      </c>
      <c r="B624" s="535"/>
      <c r="C624" s="535"/>
      <c r="D624" s="536"/>
      <c r="E624" s="437">
        <f>SUM(E611+E614+E617)</f>
        <v>13.83</v>
      </c>
      <c r="F624" s="437">
        <f>SUM(F611+F614+F617)</f>
        <v>13.97</v>
      </c>
    </row>
    <row r="627" spans="1:6">
      <c r="A627" s="537" t="s">
        <v>400</v>
      </c>
      <c r="B627" s="537"/>
      <c r="C627" s="537"/>
    </row>
    <row r="628" spans="1:6" ht="14.4" thickBot="1">
      <c r="A628" s="336"/>
      <c r="B628" s="154"/>
      <c r="C628" s="154"/>
    </row>
    <row r="629" spans="1:6" ht="27" thickBot="1">
      <c r="A629" s="538"/>
      <c r="B629" s="539"/>
      <c r="C629" s="539"/>
      <c r="D629" s="540"/>
      <c r="E629" s="278" t="s">
        <v>47</v>
      </c>
      <c r="F629" s="174" t="s">
        <v>119</v>
      </c>
    </row>
    <row r="630" spans="1:6" ht="14.4" thickBot="1">
      <c r="A630" s="513" t="s">
        <v>346</v>
      </c>
      <c r="B630" s="514"/>
      <c r="C630" s="514"/>
      <c r="D630" s="515"/>
      <c r="E630" s="279">
        <f>E631+E632</f>
        <v>0</v>
      </c>
      <c r="F630" s="279">
        <f>F631+F632</f>
        <v>0</v>
      </c>
    </row>
    <row r="631" spans="1:6">
      <c r="A631" s="516" t="s">
        <v>232</v>
      </c>
      <c r="B631" s="517"/>
      <c r="C631" s="517"/>
      <c r="D631" s="518"/>
      <c r="E631" s="333"/>
      <c r="F631" s="334"/>
    </row>
    <row r="632" spans="1:6" ht="14.4" thickBot="1">
      <c r="A632" s="541" t="s">
        <v>233</v>
      </c>
      <c r="B632" s="542"/>
      <c r="C632" s="542"/>
      <c r="D632" s="543"/>
      <c r="E632" s="331"/>
      <c r="F632" s="338"/>
    </row>
    <row r="633" spans="1:6" ht="14.4" thickBot="1">
      <c r="A633" s="513" t="s">
        <v>349</v>
      </c>
      <c r="B633" s="514"/>
      <c r="C633" s="514"/>
      <c r="D633" s="515"/>
      <c r="E633" s="279">
        <f>SUM(E634:E641)</f>
        <v>0</v>
      </c>
      <c r="F633" s="279">
        <f>SUM(F634:F641)</f>
        <v>0</v>
      </c>
    </row>
    <row r="634" spans="1:6">
      <c r="A634" s="516" t="s">
        <v>127</v>
      </c>
      <c r="B634" s="517"/>
      <c r="C634" s="517"/>
      <c r="D634" s="518"/>
      <c r="E634" s="280"/>
      <c r="F634" s="280"/>
    </row>
    <row r="635" spans="1:6">
      <c r="A635" s="519" t="s">
        <v>128</v>
      </c>
      <c r="B635" s="520"/>
      <c r="C635" s="520"/>
      <c r="D635" s="521"/>
      <c r="E635" s="282"/>
      <c r="F635" s="282"/>
    </row>
    <row r="636" spans="1:6">
      <c r="A636" s="519" t="s">
        <v>15</v>
      </c>
      <c r="B636" s="520"/>
      <c r="C636" s="520"/>
      <c r="D636" s="521"/>
      <c r="E636" s="282"/>
      <c r="F636" s="282"/>
    </row>
    <row r="637" spans="1:6">
      <c r="A637" s="522" t="s">
        <v>234</v>
      </c>
      <c r="B637" s="523"/>
      <c r="C637" s="523"/>
      <c r="D637" s="524"/>
      <c r="E637" s="282"/>
      <c r="F637" s="282"/>
    </row>
    <row r="638" spans="1:6">
      <c r="A638" s="522" t="s">
        <v>235</v>
      </c>
      <c r="B638" s="523"/>
      <c r="C638" s="523"/>
      <c r="D638" s="524"/>
      <c r="E638" s="313"/>
      <c r="F638" s="313"/>
    </row>
    <row r="639" spans="1:6">
      <c r="A639" s="522" t="s">
        <v>248</v>
      </c>
      <c r="B639" s="523"/>
      <c r="C639" s="523"/>
      <c r="D639" s="524"/>
      <c r="E639" s="313"/>
      <c r="F639" s="313"/>
    </row>
    <row r="640" spans="1:6">
      <c r="A640" s="522" t="s">
        <v>249</v>
      </c>
      <c r="B640" s="523"/>
      <c r="C640" s="523"/>
      <c r="D640" s="524"/>
      <c r="E640" s="313"/>
      <c r="F640" s="313"/>
    </row>
    <row r="641" spans="1:6" ht="14.4" thickBot="1">
      <c r="A641" s="525" t="s">
        <v>302</v>
      </c>
      <c r="B641" s="526"/>
      <c r="C641" s="526"/>
      <c r="D641" s="527"/>
      <c r="E641" s="313"/>
      <c r="F641" s="313"/>
    </row>
    <row r="642" spans="1:6" ht="14.4" thickBot="1">
      <c r="A642" s="497"/>
      <c r="B642" s="498"/>
      <c r="C642" s="498"/>
      <c r="D642" s="499"/>
      <c r="E642" s="202">
        <f>SUM(E630+E633)</f>
        <v>0</v>
      </c>
      <c r="F642" s="202">
        <f>SUM(F630+F633)</f>
        <v>0</v>
      </c>
    </row>
    <row r="649" spans="1:6" ht="15.6">
      <c r="A649" s="907" t="s">
        <v>401</v>
      </c>
      <c r="B649" s="907"/>
      <c r="C649" s="907"/>
      <c r="D649" s="907"/>
      <c r="E649" s="907"/>
      <c r="F649" s="907"/>
    </row>
    <row r="650" spans="1:6" ht="14.4" thickBot="1">
      <c r="A650" s="344"/>
      <c r="B650" s="182"/>
      <c r="C650" s="182"/>
      <c r="D650" s="182"/>
      <c r="E650" s="182"/>
      <c r="F650" s="182"/>
    </row>
    <row r="651" spans="1:6" ht="14.4" thickBot="1">
      <c r="A651" s="500" t="s">
        <v>140</v>
      </c>
      <c r="B651" s="501"/>
      <c r="C651" s="504" t="s">
        <v>160</v>
      </c>
      <c r="D651" s="505"/>
      <c r="E651" s="505"/>
      <c r="F651" s="506"/>
    </row>
    <row r="652" spans="1:6" ht="14.4" thickBot="1">
      <c r="A652" s="502"/>
      <c r="B652" s="503"/>
      <c r="C652" s="345" t="s">
        <v>132</v>
      </c>
      <c r="D652" s="346" t="s">
        <v>133</v>
      </c>
      <c r="E652" s="347" t="s">
        <v>134</v>
      </c>
      <c r="F652" s="346" t="s">
        <v>135</v>
      </c>
    </row>
    <row r="653" spans="1:6">
      <c r="A653" s="507" t="s">
        <v>23</v>
      </c>
      <c r="B653" s="508"/>
      <c r="C653" s="247">
        <f>SUM(C654:C656)</f>
        <v>0</v>
      </c>
      <c r="D653" s="247">
        <f>SUM(D654:D656)</f>
        <v>945.56</v>
      </c>
      <c r="E653" s="247">
        <f>SUM(E654:E656)</f>
        <v>0</v>
      </c>
      <c r="F653" s="141">
        <f>SUM(F654:F656)</f>
        <v>11533.89</v>
      </c>
    </row>
    <row r="654" spans="1:6">
      <c r="A654" s="509" t="s">
        <v>439</v>
      </c>
      <c r="B654" s="510"/>
      <c r="C654" s="247"/>
      <c r="D654" s="479">
        <v>945.56</v>
      </c>
      <c r="E654" s="288"/>
      <c r="F654" s="282">
        <v>11533.89</v>
      </c>
    </row>
    <row r="655" spans="1:6">
      <c r="A655" s="509" t="s">
        <v>109</v>
      </c>
      <c r="B655" s="510"/>
      <c r="C655" s="247"/>
      <c r="D655" s="141"/>
      <c r="E655" s="288"/>
      <c r="F655" s="141"/>
    </row>
    <row r="656" spans="1:6">
      <c r="A656" s="509" t="s">
        <v>109</v>
      </c>
      <c r="B656" s="510"/>
      <c r="C656" s="247"/>
      <c r="D656" s="141"/>
      <c r="E656" s="288"/>
      <c r="F656" s="141"/>
    </row>
    <row r="657" spans="1:6">
      <c r="A657" s="511" t="s">
        <v>48</v>
      </c>
      <c r="B657" s="512"/>
      <c r="C657" s="247"/>
      <c r="D657" s="141"/>
      <c r="E657" s="288"/>
      <c r="F657" s="141"/>
    </row>
    <row r="658" spans="1:6" ht="14.4" thickBot="1">
      <c r="A658" s="482" t="s">
        <v>30</v>
      </c>
      <c r="B658" s="483"/>
      <c r="C658" s="348"/>
      <c r="D658" s="349"/>
      <c r="E658" s="350"/>
      <c r="F658" s="349"/>
    </row>
    <row r="659" spans="1:6" ht="14.4" thickBot="1">
      <c r="A659" s="488" t="s">
        <v>38</v>
      </c>
      <c r="B659" s="489"/>
      <c r="C659" s="351">
        <f>C653+C657+C658</f>
        <v>0</v>
      </c>
      <c r="D659" s="351">
        <f>D653+D657+D658</f>
        <v>945.56</v>
      </c>
      <c r="E659" s="351">
        <f>E653+E657+E658</f>
        <v>0</v>
      </c>
      <c r="F659" s="352">
        <f>F653+F657+F658</f>
        <v>11533.89</v>
      </c>
    </row>
    <row r="662" spans="1:6" ht="30" customHeight="1">
      <c r="A662" s="490" t="s">
        <v>413</v>
      </c>
      <c r="B662" s="490"/>
      <c r="C662" s="490"/>
      <c r="D662" s="490"/>
      <c r="E662" s="491"/>
      <c r="F662" s="491"/>
    </row>
    <row r="664" spans="1:6">
      <c r="A664" s="492" t="s">
        <v>352</v>
      </c>
      <c r="B664" s="492"/>
      <c r="C664" s="492"/>
      <c r="D664" s="492"/>
    </row>
    <row r="665" spans="1:6" ht="14.4" thickBot="1">
      <c r="A665" s="75"/>
      <c r="B665" s="182"/>
      <c r="C665" s="182"/>
      <c r="D665" s="182"/>
    </row>
    <row r="666" spans="1:6" ht="53.4" thickBot="1">
      <c r="A666" s="493" t="s">
        <v>121</v>
      </c>
      <c r="B666" s="494"/>
      <c r="C666" s="249" t="s">
        <v>70</v>
      </c>
      <c r="D666" s="249" t="s">
        <v>69</v>
      </c>
    </row>
    <row r="667" spans="1:6" ht="14.4" thickBot="1">
      <c r="A667" s="495" t="s">
        <v>122</v>
      </c>
      <c r="B667" s="496"/>
      <c r="C667" s="253">
        <v>29</v>
      </c>
      <c r="D667" s="254">
        <v>29</v>
      </c>
    </row>
    <row r="670" spans="1:6">
      <c r="A670" s="421" t="s">
        <v>353</v>
      </c>
      <c r="B670" s="1"/>
      <c r="C670" s="1"/>
      <c r="D670" s="1"/>
      <c r="E670" s="1"/>
    </row>
    <row r="671" spans="1:6" ht="16.2" thickBot="1">
      <c r="A671" s="182"/>
      <c r="B671" s="353"/>
      <c r="C671" s="353"/>
      <c r="D671" s="182"/>
      <c r="E671" s="182"/>
    </row>
    <row r="672" spans="1:6" ht="53.4" thickBot="1">
      <c r="A672" s="345" t="s">
        <v>33</v>
      </c>
      <c r="B672" s="346" t="s">
        <v>34</v>
      </c>
      <c r="C672" s="346" t="s">
        <v>116</v>
      </c>
      <c r="D672" s="78" t="s">
        <v>35</v>
      </c>
      <c r="E672" s="79" t="s">
        <v>36</v>
      </c>
    </row>
    <row r="673" spans="1:5">
      <c r="A673" s="354" t="s">
        <v>136</v>
      </c>
      <c r="B673" s="144"/>
      <c r="C673" s="144"/>
      <c r="D673" s="355"/>
      <c r="E673" s="144"/>
    </row>
    <row r="674" spans="1:5">
      <c r="A674" s="356" t="s">
        <v>137</v>
      </c>
      <c r="B674" s="94"/>
      <c r="C674" s="94"/>
      <c r="D674" s="93"/>
      <c r="E674" s="94"/>
    </row>
    <row r="675" spans="1:5">
      <c r="A675" s="356" t="s">
        <v>138</v>
      </c>
      <c r="B675" s="94"/>
      <c r="C675" s="94"/>
      <c r="D675" s="93"/>
      <c r="E675" s="94"/>
    </row>
    <row r="676" spans="1:5">
      <c r="A676" s="356" t="s">
        <v>139</v>
      </c>
      <c r="B676" s="94"/>
      <c r="C676" s="94"/>
      <c r="D676" s="93"/>
      <c r="E676" s="94"/>
    </row>
    <row r="677" spans="1:5">
      <c r="A677" s="356" t="s">
        <v>141</v>
      </c>
      <c r="B677" s="94"/>
      <c r="C677" s="94"/>
      <c r="D677" s="93"/>
      <c r="E677" s="94"/>
    </row>
    <row r="678" spans="1:5">
      <c r="A678" s="356" t="s">
        <v>149</v>
      </c>
      <c r="B678" s="94"/>
      <c r="C678" s="94"/>
      <c r="D678" s="93"/>
      <c r="E678" s="94"/>
    </row>
    <row r="679" spans="1:5">
      <c r="A679" s="356" t="s">
        <v>150</v>
      </c>
      <c r="B679" s="94"/>
      <c r="C679" s="94"/>
      <c r="D679" s="93"/>
      <c r="E679" s="94"/>
    </row>
    <row r="680" spans="1:5" ht="14.4" thickBot="1">
      <c r="A680" s="357" t="s">
        <v>124</v>
      </c>
      <c r="B680" s="358"/>
      <c r="C680" s="358"/>
      <c r="D680" s="359"/>
      <c r="E680" s="358"/>
    </row>
    <row r="683" spans="1:5">
      <c r="A683" s="421" t="s">
        <v>354</v>
      </c>
      <c r="B683" s="251"/>
      <c r="C683" s="251"/>
      <c r="D683" s="251"/>
      <c r="E683" s="251"/>
    </row>
    <row r="684" spans="1:5" ht="16.2" thickBot="1">
      <c r="A684" s="182"/>
      <c r="B684" s="353"/>
      <c r="C684" s="353"/>
      <c r="D684" s="182"/>
      <c r="E684" s="182"/>
    </row>
    <row r="685" spans="1:5" ht="63" thickBot="1">
      <c r="A685" s="360" t="s">
        <v>33</v>
      </c>
      <c r="B685" s="361" t="s">
        <v>34</v>
      </c>
      <c r="C685" s="361" t="s">
        <v>116</v>
      </c>
      <c r="D685" s="362" t="s">
        <v>117</v>
      </c>
      <c r="E685" s="363" t="s">
        <v>36</v>
      </c>
    </row>
    <row r="686" spans="1:5">
      <c r="A686" s="354" t="s">
        <v>136</v>
      </c>
      <c r="B686" s="144"/>
      <c r="C686" s="144"/>
      <c r="D686" s="355"/>
      <c r="E686" s="144"/>
    </row>
    <row r="687" spans="1:5">
      <c r="A687" s="356" t="s">
        <v>137</v>
      </c>
      <c r="B687" s="94"/>
      <c r="C687" s="94"/>
      <c r="D687" s="93"/>
      <c r="E687" s="94"/>
    </row>
    <row r="688" spans="1:5">
      <c r="A688" s="356" t="s">
        <v>138</v>
      </c>
      <c r="B688" s="94"/>
      <c r="C688" s="94"/>
      <c r="D688" s="93"/>
      <c r="E688" s="94"/>
    </row>
    <row r="689" spans="1:7">
      <c r="A689" s="356" t="s">
        <v>139</v>
      </c>
      <c r="B689" s="94"/>
      <c r="C689" s="94"/>
      <c r="D689" s="93"/>
      <c r="E689" s="94"/>
    </row>
    <row r="690" spans="1:7">
      <c r="A690" s="356" t="s">
        <v>141</v>
      </c>
      <c r="B690" s="94"/>
      <c r="C690" s="94"/>
      <c r="D690" s="93"/>
      <c r="E690" s="94"/>
    </row>
    <row r="691" spans="1:7">
      <c r="A691" s="356" t="s">
        <v>149</v>
      </c>
      <c r="B691" s="94"/>
      <c r="C691" s="94"/>
      <c r="D691" s="93"/>
      <c r="E691" s="94"/>
    </row>
    <row r="692" spans="1:7">
      <c r="A692" s="356" t="s">
        <v>150</v>
      </c>
      <c r="B692" s="94"/>
      <c r="C692" s="94"/>
      <c r="D692" s="93"/>
      <c r="E692" s="94"/>
    </row>
    <row r="693" spans="1:7" ht="14.4" thickBot="1">
      <c r="A693" s="357" t="s">
        <v>124</v>
      </c>
      <c r="B693" s="358"/>
      <c r="C693" s="358"/>
      <c r="D693" s="359"/>
      <c r="E693" s="358"/>
    </row>
    <row r="701" spans="1:7">
      <c r="A701" s="364"/>
      <c r="B701" s="364"/>
      <c r="C701" s="484"/>
      <c r="D701" s="485"/>
      <c r="E701" s="364"/>
      <c r="F701" s="364"/>
    </row>
    <row r="702" spans="1:7">
      <c r="A702" s="470" t="s">
        <v>359</v>
      </c>
      <c r="B702" s="470"/>
      <c r="C702" s="484" t="s">
        <v>32</v>
      </c>
      <c r="D702" s="485"/>
      <c r="E702" s="470"/>
      <c r="F702" s="486" t="s">
        <v>356</v>
      </c>
      <c r="G702" s="486"/>
    </row>
    <row r="703" spans="1:7">
      <c r="A703" s="470" t="s">
        <v>357</v>
      </c>
      <c r="B703" s="28"/>
      <c r="C703" s="486" t="s">
        <v>355</v>
      </c>
      <c r="D703" s="487"/>
      <c r="E703" s="470"/>
      <c r="F703" s="486" t="s">
        <v>358</v>
      </c>
      <c r="G703" s="486"/>
    </row>
  </sheetData>
  <customSheetViews>
    <customSheetView guid="{1B509288-2477-4F78-84DB-7449DE696CE3}" scale="69" showPageBreaks="1" view="pageLayout">
      <selection activeCell="A390" sqref="A390:E390"/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0327F68E-FFEA-429D-90F9-1A7154C03650}" showPageBreaks="1" view="pageLayout">
      <selection activeCell="D38" activeCellId="2" sqref="A31 A31:A33 D38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F888661-5C8A-4284-ADB6-9235B415E1B6}" scale="69" showPageBreaks="1" view="pageLayout">
      <selection activeCell="A390" sqref="A390:E390"/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A45B99A-3F47-41BD-9010-EF347C459005}" showPageBreaks="1" view="pageLayout" topLeftCell="A337">
      <selection activeCell="C347" sqref="C347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7E3CE7E-3CA3-4FD3-8982-57FBFBF50D85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F96BD22-E83F-45CF-88B1-9F1248B03E38}" showPageBreaks="1" view="pageLayout" topLeftCell="A16">
      <selection activeCell="G681" sqref="G681:G685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&amp;C&lt;Przedszkole Nr 350 "Jaśminowy Gaj"&amp;"Times New Roman,Normalny"&gt;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7969C2DB-ABFD-415A-8BA4-18B5C0F81AFA}" showPageBreaks="1" view="pageLayout">
      <selection activeCell="D38" activeCellId="2" sqref="A31 A31:A33 D38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7297E6-D90E-4D0F-8AB8-CF157BB69235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804E910-F18F-4A6D-BA71-7007E47FF617}" showPageBreaks="1" view="pageLayout">
      <selection activeCell="D38" activeCellId="2" sqref="A31 A31:A33 D38"/>
      <rowBreaks count="21" manualBreakCount="2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E515502-30BF-4984-B1E0-7F57EF90A48C}" showPageBreaks="1" view="pageLayout">
      <selection activeCell="D38" activeCellId="2" sqref="A31 A31:A33 D38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240E5B-09ED-4A56-A445-5731F6F42D92}" showPageBreaks="1" view="pageLayout" topLeftCell="A373">
      <selection activeCell="F383" sqref="F383"/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C9905CC-8472-46A2-BECB-968C9B4B4F68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8E376B6-5F85-4B76-855A-3EF43467A7B2}" showPageBreaks="1" view="pageLayout" topLeftCell="A16">
      <selection activeCell="G681" sqref="G681:G685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&amp;C&lt;Przedszkole Nr 350 "Jaśminowy Gaj"&amp;"Times New Roman,Normalny"&gt;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C8AD2834-69B6-4FFD-AE68-0C3D1FA765DF}" showPageBreaks="1" view="pageLayout" topLeftCell="A403">
      <selection activeCell="H416" sqref="H416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7F81BF2-DE55-4E1C-92B2-4F23429987AB}" showPageBreaks="1" view="pageLayout" topLeftCell="A16">
      <selection activeCell="G681" sqref="G681:G685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&amp;C&lt;Przedszkole Nr 350 "Jaśminowy Gaj"&amp;"Times New Roman,Normalny"&gt;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E77B6C4D-67B0-4352-A8F7-9B72648A2DCB}" showPageBreaks="1" view="pageLayout" topLeftCell="A409">
      <selection activeCell="E421" sqref="E421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07DB998-DE73-4BAE-9A5E-40DA7D23C1B0}" showPageBreaks="1" view="pageLayout" topLeftCell="A16">
      <selection activeCell="G681" sqref="G681:G685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&amp;C&lt;Przedszkole Nr 350 "Jaśminowy Gaj"&amp;"Times New Roman,Normalny"&gt;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3DDC6CBD-3048-4514-841F-C978A3094759}" showPageBreaks="1" view="pageLayout" topLeftCell="A16">
      <selection activeCell="G681" sqref="G681:G685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&amp;C&lt;Przedszkole Nr 350 "Jaśminowy Gaj"&amp;"Times New Roman,Normalny"&gt;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14E6D4E8-ACD1-455F-B4A5-4BEE0D4FB502}" showPageBreaks="1" view="pageLayout" topLeftCell="A16">
      <selection activeCell="G681" sqref="G681:G685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&amp;C&lt;Przedszkole Nr 350 "Jaśminowy Gaj"&amp;"Times New Roman,Normalny"&gt;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1A1A89D5-5FAA-43E6-87FE-98961E3F88AF}" showPageBreaks="1" view="pageLayout" topLeftCell="A16">
      <selection activeCell="G681" sqref="G681:G685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&amp;C&lt;Przedszkole Nr 350 "Jaśminowy Gaj"&amp;"Times New Roman,Normalny"&gt;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9B60EE62-3D74-40BE-AF41-37A0E61195C5}" scale="69" showPageBreaks="1" view="pageLayout">
      <selection activeCell="A390" sqref="A390:E390"/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90984B5-D64C-4B80-8892-6693C785865B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1DC87E1-BC68-42BD-9B4E-FFCC356BF42D}" showPageBreaks="1" view="pageLayout">
      <selection activeCell="D38" activeCellId="2" sqref="A31 A31:A33 D38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8741D8FC-B3E4-43EE-BEBD-0DDAB2CAFA58}" showPageBreaks="1" view="pageLayout" topLeftCell="A426">
      <selection activeCell="G674" sqref="G674"/>
      <rowBreaks count="19" manualBreakCount="19">
        <brk id="37" max="16383" man="1"/>
        <brk id="71" max="16383" man="1"/>
        <brk id="104" max="16383" man="1"/>
        <brk id="129" max="16383" man="1"/>
        <brk id="162" max="16383" man="1"/>
        <brk id="175" max="16383" man="1"/>
        <brk id="211" max="16383" man="1"/>
        <brk id="241" max="16383" man="1"/>
        <brk id="277" max="16383" man="1"/>
        <brk id="314" max="16383" man="1"/>
        <brk id="344" max="16383" man="1"/>
        <brk id="381" max="16383" man="1"/>
        <brk id="417" max="16383" man="1"/>
        <brk id="458" max="16383" man="1"/>
        <brk id="499" max="16383" man="1"/>
        <brk id="548" max="16383" man="1"/>
        <brk id="587" max="16383" man="1"/>
        <brk id="626" max="16383" man="1"/>
        <brk id="669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&amp;CPrzedszkole Nr 350, ul. Wieluńska 12,01-240 Warszawa&amp;"Times New Roman,Normalny"
Informacja dodatkowa do sprawozdania finansowego za rok obrotowy zakończony 31 grudnia 2019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A10:I10"/>
    <mergeCell ref="A20:I20"/>
    <mergeCell ref="A30:I30"/>
    <mergeCell ref="A35:I35"/>
    <mergeCell ref="A41:B41"/>
    <mergeCell ref="C41:C43"/>
    <mergeCell ref="A42:B42"/>
    <mergeCell ref="A43:B43"/>
    <mergeCell ref="A44:C44"/>
    <mergeCell ref="A45:B45"/>
    <mergeCell ref="A46:B46"/>
    <mergeCell ref="A47:B47"/>
    <mergeCell ref="A48:B48"/>
    <mergeCell ref="A49:B49"/>
    <mergeCell ref="A50:B50"/>
    <mergeCell ref="A51:B51"/>
    <mergeCell ref="A52:B52"/>
    <mergeCell ref="A53:C53"/>
    <mergeCell ref="A54:B54"/>
    <mergeCell ref="A55:B55"/>
    <mergeCell ref="A56:B56"/>
    <mergeCell ref="A57:B57"/>
    <mergeCell ref="A58:B58"/>
    <mergeCell ref="A59:B59"/>
    <mergeCell ref="A60:B60"/>
    <mergeCell ref="A61:B61"/>
    <mergeCell ref="A62:C62"/>
    <mergeCell ref="A63:B63"/>
    <mergeCell ref="A64:B64"/>
    <mergeCell ref="A65:B65"/>
    <mergeCell ref="A66:B66"/>
    <mergeCell ref="A67:C67"/>
    <mergeCell ref="A68:B68"/>
    <mergeCell ref="A69:B69"/>
    <mergeCell ref="A77:E77"/>
    <mergeCell ref="A106:C106"/>
    <mergeCell ref="A107:C107"/>
    <mergeCell ref="A114:G114"/>
    <mergeCell ref="A115:C115"/>
    <mergeCell ref="A116:A117"/>
    <mergeCell ref="B116:F116"/>
    <mergeCell ref="G116:I116"/>
    <mergeCell ref="A124:C124"/>
    <mergeCell ref="A125:C125"/>
    <mergeCell ref="A131:D131"/>
    <mergeCell ref="A132:C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5:I145"/>
    <mergeCell ref="A147:B147"/>
    <mergeCell ref="A154:B154"/>
    <mergeCell ref="A163:I163"/>
    <mergeCell ref="A165:D166"/>
    <mergeCell ref="E165:E166"/>
    <mergeCell ref="F165:H165"/>
    <mergeCell ref="I165:I166"/>
    <mergeCell ref="B167:D167"/>
    <mergeCell ref="B168:D168"/>
    <mergeCell ref="B169:D169"/>
    <mergeCell ref="B170:D170"/>
    <mergeCell ref="B171:D171"/>
    <mergeCell ref="A172:D172"/>
    <mergeCell ref="A177:G177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13:C213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29:B229"/>
    <mergeCell ref="A232:D232"/>
    <mergeCell ref="A234:B234"/>
    <mergeCell ref="A235:B235"/>
    <mergeCell ref="A236:B236"/>
    <mergeCell ref="A237:B237"/>
    <mergeCell ref="A243:E243"/>
    <mergeCell ref="B245:C245"/>
    <mergeCell ref="D245:E245"/>
    <mergeCell ref="B247:E247"/>
    <mergeCell ref="B255:E255"/>
    <mergeCell ref="A265:D265"/>
    <mergeCell ref="A267:B267"/>
    <mergeCell ref="A268:B268"/>
    <mergeCell ref="A269:B269"/>
    <mergeCell ref="A270:B270"/>
    <mergeCell ref="A271:B271"/>
    <mergeCell ref="A272:B272"/>
    <mergeCell ref="A273:B273"/>
    <mergeCell ref="A274:B274"/>
    <mergeCell ref="A275:B275"/>
    <mergeCell ref="A276:B276"/>
    <mergeCell ref="A277:B277"/>
    <mergeCell ref="A278:D278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88:B288"/>
    <mergeCell ref="A289:B289"/>
    <mergeCell ref="A290:B290"/>
    <mergeCell ref="A291:B291"/>
    <mergeCell ref="A292:B292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309:B309"/>
    <mergeCell ref="A310:B310"/>
    <mergeCell ref="A313:C313"/>
    <mergeCell ref="A316:C316"/>
    <mergeCell ref="A318:B318"/>
    <mergeCell ref="G318:H318"/>
    <mergeCell ref="A319:B319"/>
    <mergeCell ref="G319:H319"/>
    <mergeCell ref="A320:B320"/>
    <mergeCell ref="G320:H320"/>
    <mergeCell ref="A321:B321"/>
    <mergeCell ref="A322:B322"/>
    <mergeCell ref="A323:B323"/>
    <mergeCell ref="A324:B324"/>
    <mergeCell ref="A325:B325"/>
    <mergeCell ref="A326:B326"/>
    <mergeCell ref="A327:B327"/>
    <mergeCell ref="A328:B328"/>
    <mergeCell ref="A329:B329"/>
    <mergeCell ref="A330:B330"/>
    <mergeCell ref="A331:B331"/>
    <mergeCell ref="A332:B332"/>
    <mergeCell ref="A333:B333"/>
    <mergeCell ref="A334:B334"/>
    <mergeCell ref="A335:B335"/>
    <mergeCell ref="A336:B336"/>
    <mergeCell ref="A337:B337"/>
    <mergeCell ref="A338:B338"/>
    <mergeCell ref="A339:B339"/>
    <mergeCell ref="A340:B340"/>
    <mergeCell ref="A341:B341"/>
    <mergeCell ref="A346:E346"/>
    <mergeCell ref="A348:B348"/>
    <mergeCell ref="A349:B349"/>
    <mergeCell ref="A350:B350"/>
    <mergeCell ref="A351:B351"/>
    <mergeCell ref="A352:B352"/>
    <mergeCell ref="A353:B353"/>
    <mergeCell ref="A354:B354"/>
    <mergeCell ref="A355:B355"/>
    <mergeCell ref="A356:B356"/>
    <mergeCell ref="A357:B357"/>
    <mergeCell ref="A358:B358"/>
    <mergeCell ref="A359:B359"/>
    <mergeCell ref="A360:B360"/>
    <mergeCell ref="A361:B361"/>
    <mergeCell ref="A362:B362"/>
    <mergeCell ref="A365:D365"/>
    <mergeCell ref="A367:B367"/>
    <mergeCell ref="A368:B368"/>
    <mergeCell ref="A369:B369"/>
    <mergeCell ref="A372:E372"/>
    <mergeCell ref="A374:B374"/>
    <mergeCell ref="A375:B375"/>
    <mergeCell ref="A377:E377"/>
    <mergeCell ref="A382:I382"/>
    <mergeCell ref="A384:I384"/>
    <mergeCell ref="A386:A387"/>
    <mergeCell ref="B386:D386"/>
    <mergeCell ref="E386:G386"/>
    <mergeCell ref="H386:J386"/>
    <mergeCell ref="A401:C401"/>
    <mergeCell ref="A403:B403"/>
    <mergeCell ref="A404:B404"/>
    <mergeCell ref="A405:B405"/>
    <mergeCell ref="A406:B406"/>
    <mergeCell ref="A407:B407"/>
    <mergeCell ref="A408:B408"/>
    <mergeCell ref="A409:B409"/>
    <mergeCell ref="A410:B410"/>
    <mergeCell ref="A411:B411"/>
    <mergeCell ref="A412:B412"/>
    <mergeCell ref="A413:B413"/>
    <mergeCell ref="A414:B414"/>
    <mergeCell ref="A415:B415"/>
    <mergeCell ref="A416:B416"/>
    <mergeCell ref="A418:E418"/>
    <mergeCell ref="B420:E420"/>
    <mergeCell ref="C421:E421"/>
    <mergeCell ref="A427:E427"/>
    <mergeCell ref="A429:B429"/>
    <mergeCell ref="A430:B430"/>
    <mergeCell ref="A431:B431"/>
    <mergeCell ref="A432:B432"/>
    <mergeCell ref="A433:B433"/>
    <mergeCell ref="A439:B439"/>
    <mergeCell ref="C439:D439"/>
    <mergeCell ref="A443:D443"/>
    <mergeCell ref="A444:C444"/>
    <mergeCell ref="A446:B446"/>
    <mergeCell ref="A447:B447"/>
    <mergeCell ref="A448:B448"/>
    <mergeCell ref="A449:B449"/>
    <mergeCell ref="A450:B450"/>
    <mergeCell ref="A451:B451"/>
    <mergeCell ref="A486:I486"/>
    <mergeCell ref="A488:D488"/>
    <mergeCell ref="A489:B489"/>
    <mergeCell ref="C489:D489"/>
    <mergeCell ref="A490:B490"/>
    <mergeCell ref="C490:D490"/>
    <mergeCell ref="A501:C501"/>
    <mergeCell ref="A503:D503"/>
    <mergeCell ref="A504:D504"/>
    <mergeCell ref="A505:D505"/>
    <mergeCell ref="A506:D506"/>
    <mergeCell ref="A507:D507"/>
    <mergeCell ref="A508:D508"/>
    <mergeCell ref="A509:D509"/>
    <mergeCell ref="A510:D510"/>
    <mergeCell ref="A511:D511"/>
    <mergeCell ref="A512:D512"/>
    <mergeCell ref="A513:D513"/>
    <mergeCell ref="A514:D514"/>
    <mergeCell ref="A515:D515"/>
    <mergeCell ref="A516:D516"/>
    <mergeCell ref="A517:D517"/>
    <mergeCell ref="A518:D518"/>
    <mergeCell ref="A519:D519"/>
    <mergeCell ref="A520:D520"/>
    <mergeCell ref="A521:D521"/>
    <mergeCell ref="A522:D522"/>
    <mergeCell ref="A523:D523"/>
    <mergeCell ref="A524:D524"/>
    <mergeCell ref="A525:D525"/>
    <mergeCell ref="A526:D526"/>
    <mergeCell ref="A527:D527"/>
    <mergeCell ref="A528:D528"/>
    <mergeCell ref="A529:D529"/>
    <mergeCell ref="A530:D530"/>
    <mergeCell ref="A531:D531"/>
    <mergeCell ref="A532:D532"/>
    <mergeCell ref="A533:D533"/>
    <mergeCell ref="A534:D534"/>
    <mergeCell ref="A535:D535"/>
    <mergeCell ref="A536:D536"/>
    <mergeCell ref="A537:D537"/>
    <mergeCell ref="A538:D538"/>
    <mergeCell ref="A539:D539"/>
    <mergeCell ref="A540:D540"/>
    <mergeCell ref="A541:D541"/>
    <mergeCell ref="A542:D542"/>
    <mergeCell ref="A543:D543"/>
    <mergeCell ref="A544:D544"/>
    <mergeCell ref="A545:D545"/>
    <mergeCell ref="A546:D546"/>
    <mergeCell ref="A547:D547"/>
    <mergeCell ref="A549:D549"/>
    <mergeCell ref="A551:B551"/>
    <mergeCell ref="C551:C552"/>
    <mergeCell ref="D551:D552"/>
    <mergeCell ref="A552:B552"/>
    <mergeCell ref="A553:B553"/>
    <mergeCell ref="A554:B554"/>
    <mergeCell ref="A555:B555"/>
    <mergeCell ref="A556:B556"/>
    <mergeCell ref="A557:B557"/>
    <mergeCell ref="A558:B558"/>
    <mergeCell ref="A559:B559"/>
    <mergeCell ref="A560:B560"/>
    <mergeCell ref="A561:B561"/>
    <mergeCell ref="A562:B562"/>
    <mergeCell ref="A563:B563"/>
    <mergeCell ref="A566:C566"/>
    <mergeCell ref="A568:D568"/>
    <mergeCell ref="A569:D569"/>
    <mergeCell ref="A570:D570"/>
    <mergeCell ref="A571:D571"/>
    <mergeCell ref="A572:D572"/>
    <mergeCell ref="A573:D573"/>
    <mergeCell ref="A574:D574"/>
    <mergeCell ref="A575:D575"/>
    <mergeCell ref="A576:D576"/>
    <mergeCell ref="A577:D577"/>
    <mergeCell ref="A578:D578"/>
    <mergeCell ref="A579:D579"/>
    <mergeCell ref="A580:D580"/>
    <mergeCell ref="A581:D581"/>
    <mergeCell ref="A582:D582"/>
    <mergeCell ref="A583:D583"/>
    <mergeCell ref="A584:D584"/>
    <mergeCell ref="A585:D585"/>
    <mergeCell ref="A588:D588"/>
    <mergeCell ref="A590:D590"/>
    <mergeCell ref="A591:D591"/>
    <mergeCell ref="A592:D592"/>
    <mergeCell ref="A593:D593"/>
    <mergeCell ref="A594:D594"/>
    <mergeCell ref="A595:D595"/>
    <mergeCell ref="A596:D596"/>
    <mergeCell ref="A597:D597"/>
    <mergeCell ref="A598:D598"/>
    <mergeCell ref="A599:D599"/>
    <mergeCell ref="A600:D600"/>
    <mergeCell ref="A601:D601"/>
    <mergeCell ref="A602:D602"/>
    <mergeCell ref="A603:D603"/>
    <mergeCell ref="A604:D604"/>
    <mergeCell ref="A605:D605"/>
    <mergeCell ref="A610:D610"/>
    <mergeCell ref="A611:D611"/>
    <mergeCell ref="A612:D612"/>
    <mergeCell ref="A613:D613"/>
    <mergeCell ref="A614:D614"/>
    <mergeCell ref="A615:D615"/>
    <mergeCell ref="A616:D616"/>
    <mergeCell ref="A617:D617"/>
    <mergeCell ref="A618:D618"/>
    <mergeCell ref="A619:D619"/>
    <mergeCell ref="A620:D620"/>
    <mergeCell ref="A621:D621"/>
    <mergeCell ref="A622:D622"/>
    <mergeCell ref="A623:D623"/>
    <mergeCell ref="A624:D624"/>
    <mergeCell ref="A627:C627"/>
    <mergeCell ref="A629:D629"/>
    <mergeCell ref="A630:D630"/>
    <mergeCell ref="A631:D631"/>
    <mergeCell ref="A632:D632"/>
    <mergeCell ref="A633:D633"/>
    <mergeCell ref="A634:D634"/>
    <mergeCell ref="A635:D635"/>
    <mergeCell ref="A636:D636"/>
    <mergeCell ref="A637:D637"/>
    <mergeCell ref="A638:D638"/>
    <mergeCell ref="A639:D639"/>
    <mergeCell ref="A640:D640"/>
    <mergeCell ref="A641:D641"/>
    <mergeCell ref="A642:D642"/>
    <mergeCell ref="A649:F649"/>
    <mergeCell ref="A651:B652"/>
    <mergeCell ref="C651:F651"/>
    <mergeCell ref="A653:B653"/>
    <mergeCell ref="A654:B654"/>
    <mergeCell ref="A655:B655"/>
    <mergeCell ref="A656:B656"/>
    <mergeCell ref="A657:B657"/>
    <mergeCell ref="A658:B658"/>
    <mergeCell ref="C702:D702"/>
    <mergeCell ref="F702:G702"/>
    <mergeCell ref="C703:D703"/>
    <mergeCell ref="F703:G703"/>
    <mergeCell ref="A659:B659"/>
    <mergeCell ref="A662:F662"/>
    <mergeCell ref="A664:D664"/>
    <mergeCell ref="A666:B666"/>
    <mergeCell ref="A667:B667"/>
    <mergeCell ref="C701:D701"/>
  </mergeCells>
  <pageMargins left="0.11811023622047245" right="0.11811023622047245" top="0.86614173228346458" bottom="0.15748031496062992" header="0.31496062992125984" footer="0.31496062992125984"/>
  <pageSetup paperSize="9" scale="77" orientation="landscape" r:id="rId25"/>
  <headerFooter>
    <oddHeader>&amp;CPrzedszkole Nr 350, ul. Wieluńska 12,01-240 Warszawa&amp;"Times New Roman,Normalny"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19" manualBreakCount="19">
    <brk id="37" max="16383" man="1"/>
    <brk id="71" max="16383" man="1"/>
    <brk id="104" max="16383" man="1"/>
    <brk id="129" max="16383" man="1"/>
    <brk id="162" max="16383" man="1"/>
    <brk id="175" max="16383" man="1"/>
    <brk id="211" max="16383" man="1"/>
    <brk id="241" max="16383" man="1"/>
    <brk id="277" max="16383" man="1"/>
    <brk id="314" max="16383" man="1"/>
    <brk id="344" max="16383" man="1"/>
    <brk id="381" max="16383" man="1"/>
    <brk id="417" max="16383" man="1"/>
    <brk id="458" max="16383" man="1"/>
    <brk id="499" max="16383" man="1"/>
    <brk id="548" max="16383" man="1"/>
    <brk id="587" max="16383" man="1"/>
    <brk id="626" max="16383" man="1"/>
    <brk id="6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P350</vt:lpstr>
    </vt:vector>
  </TitlesOfParts>
  <Company>UMstW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atyrakowska</dc:creator>
  <cp:lastModifiedBy>Małgorzata Małek</cp:lastModifiedBy>
  <cp:lastPrinted>2020-05-06T14:46:56Z</cp:lastPrinted>
  <dcterms:created xsi:type="dcterms:W3CDTF">2005-12-16T09:59:57Z</dcterms:created>
  <dcterms:modified xsi:type="dcterms:W3CDTF">2020-05-27T13:10:23Z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Załaczniki nr 1 - 49.xls</vt:lpwstr>
  </property>
</Properties>
</file>