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pfrankowska\Desktop\"/>
    </mc:Choice>
  </mc:AlternateContent>
  <bookViews>
    <workbookView xWindow="0" yWindow="0" windowWidth="21576" windowHeight="7548" tabRatio="946" firstSheet="1" activeTab="1"/>
  </bookViews>
  <sheets>
    <sheet name="BExRepositorySheet" sheetId="1" state="veryHidden" r:id="rId1"/>
    <sheet name="P037" sheetId="2" r:id="rId2"/>
  </sheets>
  <calcPr calcId="152511"/>
  <customWorkbookViews>
    <customWorkbookView name="edabrowska - Widok osobisty" guid="{1B509288-2477-4F78-84DB-7449DE696CE3}" mergeInterval="0" personalView="1" maximized="1" xWindow="1" yWindow="1" windowWidth="1916" windowHeight="851" tabRatio="946" activeSheetId="8"/>
    <customWorkbookView name="Małgorzata Mechocka - Widok osobisty" guid="{0327F68E-FFEA-429D-90F9-1A7154C03650}" mergeInterval="0" personalView="1" maximized="1" xWindow="-8" yWindow="-8" windowWidth="1936" windowHeight="1056" tabRatio="946" activeSheetId="26"/>
    <customWorkbookView name="Renata Lasota - Widok osobisty" guid="{EF888661-5C8A-4284-ADB6-9235B415E1B6}" mergeInterval="0" personalView="1" maximized="1" xWindow="-8" yWindow="-8" windowWidth="1040" windowHeight="744" tabRatio="946" activeSheetId="11"/>
    <customWorkbookView name="Jolanta Brzozowska - Widok osobisty" guid="{CA45B99A-3F47-41BD-9010-EF347C459005}" mergeInterval="0" personalView="1" maximized="1" xWindow="1" yWindow="1" windowWidth="1424" windowHeight="558" tabRatio="946" activeSheetId="3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Bożena Bartosińska - Widok osobisty" guid="{BF96BD22-E83F-45CF-88B1-9F1248B03E38}" mergeInterval="0" personalView="1" maximized="1" xWindow="-8" yWindow="-8" windowWidth="1616" windowHeight="876" tabRatio="946" activeSheetId="14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Monika Chrzanowska - Widok osobisty" guid="{E77B6C4D-67B0-4352-A8F7-9B72648A2DCB}" mergeInterval="0" personalView="1" maximized="1" xWindow="-9" yWindow="-9" windowWidth="1938" windowHeight="1048" tabRatio="946" activeSheetId="6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Robert Bańka - Widok osobisty" guid="{14E6D4E8-ACD1-455F-B4A5-4BEE0D4FB502}" mergeInterval="0" personalView="1" maximized="1" xWindow="-8" yWindow="-8" windowWidth="1936" windowHeight="1056" tabRatio="946" activeSheetId="21"/>
    <customWorkbookView name="mnoworolnik - Widok osobisty" guid="{1A1A89D5-5FAA-43E6-87FE-98961E3F88AF}" mergeInterval="0" personalView="1" maximized="1" xWindow="1" yWindow="1" windowWidth="1916" windowHeight="803" tabRatio="946" activeSheetId="7"/>
    <customWorkbookView name="Elżbieta Michałowska - Widok osobisty" guid="{9B60EE62-3D74-40BE-AF41-37A0E61195C5}" mergeInterval="0" personalView="1" maximized="1" xWindow="-8" yWindow="-8" windowWidth="1616" windowHeight="876" tabRatio="946" activeSheetId="22"/>
    <customWorkbookView name="Aleksandra Bartnicka - Widok osobisty" guid="{F90984B5-D64C-4B80-8892-6693C785865B}" mergeInterval="0" personalView="1" maximized="1" xWindow="-8" yWindow="-8" windowWidth="1936" windowHeight="1056" tabRatio="946" activeSheetId="23"/>
    <customWorkbookView name="Małgorzata Małek - Widok osobisty" guid="{8741D8FC-B3E4-43EE-BEBD-0DDAB2CAFA58}" mergeInterval="0" personalView="1" maximized="1" xWindow="-9" yWindow="-9" windowWidth="1938" windowHeight="1048" tabRatio="946" activeSheetId="27"/>
    <customWorkbookView name="msobczak - Widok osobisty" guid="{61DC87E1-BC68-42BD-9B4E-FFCC356BF42D}" mergeInterval="0" personalView="1" maximized="1" xWindow="1" yWindow="1" windowWidth="1916" windowHeight="851" tabRatio="946" activeSheetId="2"/>
    <customWorkbookView name="Gabriela Kamińska - Widok osobisty" guid="{3DDC6CBD-3048-4514-841F-C978A3094759}" mergeInterval="0" personalView="1" maximized="1" xWindow="-8" yWindow="-8" windowWidth="1936" windowHeight="1056" tabRatio="946" activeSheetId="14"/>
  </customWorkbookViews>
</workbook>
</file>

<file path=xl/calcChain.xml><?xml version="1.0" encoding="utf-8"?>
<calcChain xmlns="http://schemas.openxmlformats.org/spreadsheetml/2006/main">
  <c r="E587" i="2" l="1"/>
  <c r="I15" i="2"/>
  <c r="B16" i="2"/>
  <c r="C16" i="2"/>
  <c r="D16" i="2"/>
  <c r="E16" i="2"/>
  <c r="F16" i="2"/>
  <c r="G16" i="2"/>
  <c r="H16" i="2"/>
  <c r="I17" i="2"/>
  <c r="I18" i="2"/>
  <c r="I16" i="2" l="1"/>
  <c r="D343" i="2" l="1"/>
  <c r="C343" i="2"/>
  <c r="E26" i="2" l="1"/>
  <c r="I11" i="2"/>
  <c r="B12" i="2"/>
  <c r="B19" i="2" s="1"/>
  <c r="C12" i="2"/>
  <c r="C19" i="2" s="1"/>
  <c r="D12" i="2"/>
  <c r="D19" i="2" s="1"/>
  <c r="E12" i="2"/>
  <c r="E19" i="2" s="1"/>
  <c r="F12" i="2"/>
  <c r="F19" i="2" s="1"/>
  <c r="G12" i="2"/>
  <c r="G19" i="2" s="1"/>
  <c r="H12" i="2"/>
  <c r="H19" i="2" s="1"/>
  <c r="I13" i="2"/>
  <c r="I14" i="2"/>
  <c r="I21" i="2"/>
  <c r="B22" i="2"/>
  <c r="C22" i="2"/>
  <c r="D22" i="2"/>
  <c r="E22" i="2"/>
  <c r="E29" i="2" s="1"/>
  <c r="F22" i="2"/>
  <c r="G22" i="2"/>
  <c r="H22" i="2"/>
  <c r="I23" i="2"/>
  <c r="I24" i="2"/>
  <c r="I25" i="2"/>
  <c r="B26" i="2"/>
  <c r="B29" i="2" s="1"/>
  <c r="C26" i="2"/>
  <c r="D26" i="2"/>
  <c r="F26" i="2"/>
  <c r="G26" i="2"/>
  <c r="H26" i="2"/>
  <c r="I27" i="2"/>
  <c r="I28" i="2"/>
  <c r="I26" i="2" s="1"/>
  <c r="I31" i="2"/>
  <c r="I32" i="2"/>
  <c r="I33" i="2"/>
  <c r="B34" i="2"/>
  <c r="C34" i="2"/>
  <c r="D34" i="2"/>
  <c r="E34" i="2"/>
  <c r="F34" i="2"/>
  <c r="G34" i="2"/>
  <c r="H34" i="2"/>
  <c r="B36" i="2"/>
  <c r="C36" i="2"/>
  <c r="D36" i="2"/>
  <c r="E36" i="2"/>
  <c r="F36" i="2"/>
  <c r="G36" i="2"/>
  <c r="H36" i="2"/>
  <c r="C46" i="2"/>
  <c r="C49" i="2"/>
  <c r="C55" i="2"/>
  <c r="C58" i="2"/>
  <c r="C66" i="2"/>
  <c r="C68" i="2"/>
  <c r="E81" i="2"/>
  <c r="B82" i="2"/>
  <c r="C82" i="2"/>
  <c r="D82" i="2"/>
  <c r="E83" i="2"/>
  <c r="E84" i="2"/>
  <c r="B85" i="2"/>
  <c r="C85" i="2"/>
  <c r="D85" i="2"/>
  <c r="E86" i="2"/>
  <c r="E87" i="2"/>
  <c r="E88" i="2"/>
  <c r="E91" i="2"/>
  <c r="B92" i="2"/>
  <c r="C92" i="2"/>
  <c r="D92" i="2"/>
  <c r="E93" i="2"/>
  <c r="E92" i="2" s="1"/>
  <c r="B94" i="2"/>
  <c r="C94" i="2"/>
  <c r="D94" i="2"/>
  <c r="E95" i="2"/>
  <c r="E96" i="2"/>
  <c r="E97" i="2"/>
  <c r="B121" i="2"/>
  <c r="C121" i="2"/>
  <c r="D121" i="2"/>
  <c r="E121" i="2"/>
  <c r="F121" i="2"/>
  <c r="G121" i="2"/>
  <c r="H121" i="2"/>
  <c r="I121" i="2"/>
  <c r="C134" i="2"/>
  <c r="D134" i="2"/>
  <c r="E166" i="2"/>
  <c r="F166" i="2"/>
  <c r="G166" i="2"/>
  <c r="E173" i="2"/>
  <c r="F173" i="2"/>
  <c r="G173" i="2"/>
  <c r="I180" i="2"/>
  <c r="I181" i="2"/>
  <c r="I182" i="2"/>
  <c r="I183" i="2"/>
  <c r="I184" i="2"/>
  <c r="E185" i="2"/>
  <c r="F185" i="2"/>
  <c r="G185" i="2"/>
  <c r="H185" i="2"/>
  <c r="G193" i="2"/>
  <c r="G194" i="2"/>
  <c r="G195" i="2"/>
  <c r="G196" i="2"/>
  <c r="G197" i="2"/>
  <c r="G198" i="2"/>
  <c r="G199" i="2"/>
  <c r="G200" i="2"/>
  <c r="G201" i="2"/>
  <c r="C202" i="2"/>
  <c r="C223" i="2" s="1"/>
  <c r="D202" i="2"/>
  <c r="D223" i="2" s="1"/>
  <c r="E202" i="2"/>
  <c r="E223" i="2" s="1"/>
  <c r="F202" i="2"/>
  <c r="F223" i="2" s="1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C234" i="2"/>
  <c r="D234" i="2"/>
  <c r="C238" i="2"/>
  <c r="D238" i="2"/>
  <c r="D242" i="2" s="1"/>
  <c r="C250" i="2"/>
  <c r="D250" i="2"/>
  <c r="B267" i="2"/>
  <c r="C267" i="2"/>
  <c r="D267" i="2"/>
  <c r="E267" i="2"/>
  <c r="B275" i="2"/>
  <c r="C275" i="2"/>
  <c r="D275" i="2"/>
  <c r="E275" i="2"/>
  <c r="C290" i="2"/>
  <c r="D290" i="2"/>
  <c r="C302" i="2"/>
  <c r="C323" i="2" s="1"/>
  <c r="D302" i="2"/>
  <c r="D323" i="2" s="1"/>
  <c r="C332" i="2"/>
  <c r="C354" i="2" s="1"/>
  <c r="D332" i="2"/>
  <c r="D354" i="2" s="1"/>
  <c r="C362" i="2"/>
  <c r="D362" i="2"/>
  <c r="C370" i="2"/>
  <c r="D370" i="2"/>
  <c r="C382" i="2"/>
  <c r="D382" i="2"/>
  <c r="E401" i="2"/>
  <c r="B402" i="2"/>
  <c r="C402" i="2"/>
  <c r="D402" i="2"/>
  <c r="F402" i="2"/>
  <c r="G402" i="2"/>
  <c r="H402" i="2"/>
  <c r="I402" i="2"/>
  <c r="J402" i="2"/>
  <c r="E403" i="2"/>
  <c r="K403" i="2" s="1"/>
  <c r="E404" i="2"/>
  <c r="E405" i="2"/>
  <c r="K405" i="2" s="1"/>
  <c r="B406" i="2"/>
  <c r="C406" i="2"/>
  <c r="D406" i="2"/>
  <c r="F406" i="2"/>
  <c r="G406" i="2"/>
  <c r="H406" i="2"/>
  <c r="I406" i="2"/>
  <c r="J406" i="2"/>
  <c r="E407" i="2"/>
  <c r="K407" i="2" s="1"/>
  <c r="E408" i="2"/>
  <c r="K408" i="2" s="1"/>
  <c r="E409" i="2"/>
  <c r="K409" i="2" s="1"/>
  <c r="E410" i="2"/>
  <c r="K410" i="2" s="1"/>
  <c r="E411" i="2"/>
  <c r="K411" i="2" s="1"/>
  <c r="D421" i="2"/>
  <c r="D420" i="2" s="1"/>
  <c r="D429" i="2" s="1"/>
  <c r="C429" i="2"/>
  <c r="B437" i="2"/>
  <c r="C437" i="2"/>
  <c r="D437" i="2"/>
  <c r="E437" i="2"/>
  <c r="C446" i="2"/>
  <c r="B476" i="2"/>
  <c r="C476" i="2"/>
  <c r="B481" i="2"/>
  <c r="C481" i="2"/>
  <c r="B487" i="2"/>
  <c r="C487" i="2"/>
  <c r="C486" i="2" s="1"/>
  <c r="B492" i="2"/>
  <c r="C492" i="2"/>
  <c r="E517" i="2"/>
  <c r="F517" i="2"/>
  <c r="E531" i="2"/>
  <c r="F531" i="2"/>
  <c r="E539" i="2"/>
  <c r="F539" i="2"/>
  <c r="E542" i="2"/>
  <c r="F542" i="2"/>
  <c r="E545" i="2"/>
  <c r="F545" i="2"/>
  <c r="C576" i="2"/>
  <c r="D576" i="2"/>
  <c r="E582" i="2"/>
  <c r="F582" i="2"/>
  <c r="F587" i="2"/>
  <c r="E607" i="2"/>
  <c r="F607" i="2"/>
  <c r="E612" i="2"/>
  <c r="F612" i="2"/>
  <c r="E624" i="2"/>
  <c r="F624" i="2"/>
  <c r="E627" i="2"/>
  <c r="F627" i="2"/>
  <c r="E630" i="2"/>
  <c r="F630" i="2"/>
  <c r="E643" i="2"/>
  <c r="F643" i="2"/>
  <c r="E646" i="2"/>
  <c r="F646" i="2"/>
  <c r="C666" i="2"/>
  <c r="C672" i="2" s="1"/>
  <c r="D666" i="2"/>
  <c r="D672" i="2" s="1"/>
  <c r="E666" i="2"/>
  <c r="E672" i="2" s="1"/>
  <c r="F666" i="2"/>
  <c r="F672" i="2" s="1"/>
  <c r="E598" i="2"/>
  <c r="K401" i="2"/>
  <c r="C375" i="2"/>
  <c r="C89" i="2" l="1"/>
  <c r="F598" i="2"/>
  <c r="F530" i="2"/>
  <c r="C475" i="2"/>
  <c r="D375" i="2"/>
  <c r="C98" i="2"/>
  <c r="I22" i="2"/>
  <c r="E530" i="2"/>
  <c r="E560" i="2" s="1"/>
  <c r="E94" i="2"/>
  <c r="E98" i="2" s="1"/>
  <c r="H29" i="2"/>
  <c r="H37" i="2" s="1"/>
  <c r="D412" i="2"/>
  <c r="I36" i="2"/>
  <c r="I29" i="2"/>
  <c r="E406" i="2"/>
  <c r="E655" i="2"/>
  <c r="B486" i="2"/>
  <c r="I34" i="2"/>
  <c r="I185" i="2"/>
  <c r="C29" i="2"/>
  <c r="C412" i="2"/>
  <c r="B412" i="2"/>
  <c r="E637" i="2"/>
  <c r="E82" i="2"/>
  <c r="C61" i="2"/>
  <c r="B37" i="2"/>
  <c r="G29" i="2"/>
  <c r="G37" i="2" s="1"/>
  <c r="F655" i="2"/>
  <c r="E605" i="2"/>
  <c r="E618" i="2" s="1"/>
  <c r="B475" i="2"/>
  <c r="J412" i="2"/>
  <c r="C242" i="2"/>
  <c r="B89" i="2"/>
  <c r="C52" i="2"/>
  <c r="F605" i="2"/>
  <c r="F618" i="2" s="1"/>
  <c r="I412" i="2"/>
  <c r="B98" i="2"/>
  <c r="E85" i="2"/>
  <c r="D29" i="2"/>
  <c r="D37" i="2" s="1"/>
  <c r="K406" i="2"/>
  <c r="H412" i="2"/>
  <c r="G412" i="2"/>
  <c r="D98" i="2"/>
  <c r="D89" i="2"/>
  <c r="F29" i="2"/>
  <c r="F37" i="2" s="1"/>
  <c r="F560" i="2"/>
  <c r="E37" i="2"/>
  <c r="I12" i="2"/>
  <c r="C37" i="2"/>
  <c r="F412" i="2"/>
  <c r="F637" i="2"/>
  <c r="K404" i="2"/>
  <c r="K402" i="2" s="1"/>
  <c r="K412" i="2" s="1"/>
  <c r="E402" i="2"/>
  <c r="E412" i="2" s="1"/>
  <c r="G202" i="2"/>
  <c r="G223" i="2" s="1"/>
  <c r="E89" i="2" l="1"/>
  <c r="C69" i="2"/>
  <c r="I19" i="2"/>
  <c r="I37" i="2" s="1"/>
</calcChain>
</file>

<file path=xl/sharedStrings.xml><?xml version="1.0" encoding="utf-8"?>
<sst xmlns="http://schemas.openxmlformats.org/spreadsheetml/2006/main" count="653" uniqueCount="439">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</sst>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27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81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4" fontId="33" fillId="0" borderId="0" xfId="0" applyNumberFormat="1" applyFont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 wrapText="1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7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77" fillId="0" borderId="16" xfId="0" applyFont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0" fontId="69" fillId="44" borderId="99" xfId="0" applyFont="1" applyFill="1" applyBorder="1"/>
    <xf numFmtId="0" fontId="69" fillId="44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74" fillId="45" borderId="99" xfId="0" applyFont="1" applyFill="1" applyBorder="1" applyAlignment="1"/>
    <xf numFmtId="0" fontId="74" fillId="45" borderId="106" xfId="0" applyFont="1" applyFill="1" applyBorder="1" applyAlignment="1"/>
    <xf numFmtId="0" fontId="0" fillId="0" borderId="88" xfId="0" applyBorder="1" applyAlignment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0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1" xfId="0" applyFont="1" applyFill="1" applyBorder="1" applyAlignment="1">
      <alignment horizontal="center"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1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4.bin"/><Relationship Id="rId21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17" Type="http://schemas.openxmlformats.org/officeDocument/2006/relationships/printerSettings" Target="../printerSettings/printerSettings18.bin"/><Relationship Id="rId25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3.bin"/><Relationship Id="rId16" Type="http://schemas.openxmlformats.org/officeDocument/2006/relationships/printerSettings" Target="../printerSettings/printerSettings17.bin"/><Relationship Id="rId20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24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6.bin"/><Relationship Id="rId23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11.bin"/><Relationship Id="rId19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Relationship Id="rId22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customSheetViews>
    <customSheetView guid="{1B509288-2477-4F78-84DB-7449DE696CE3}" state="veryHidden">
      <pageMargins left="0.75" right="0.75" top="1" bottom="1" header="0.5" footer="0.5"/>
      <headerFooter alignWithMargins="0"/>
    </customSheetView>
    <customSheetView guid="{0327F68E-FFEA-429D-90F9-1A7154C03650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BF96BD22-E83F-45CF-88B1-9F1248B03E38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1A1A89D5-5FAA-43E6-87FE-98961E3F88AF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58" zoomScaleNormal="100" zoomScaleSheetLayoutView="10" workbookViewId="0">
      <selection activeCell="A5" sqref="A5:I5"/>
    </sheetView>
  </sheetViews>
  <sheetFormatPr defaultColWidth="9.109375" defaultRowHeight="13.8"/>
  <cols>
    <col min="1" max="1" width="22.88671875" style="2" customWidth="1"/>
    <col min="2" max="2" width="19.109375" style="2" customWidth="1"/>
    <col min="3" max="3" width="20" style="2" customWidth="1"/>
    <col min="4" max="4" width="18" style="2" customWidth="1"/>
    <col min="5" max="5" width="19.6640625" style="2" customWidth="1"/>
    <col min="6" max="6" width="16.109375" style="2" customWidth="1"/>
    <col min="7" max="7" width="16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8.3320312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07" t="s">
        <v>278</v>
      </c>
      <c r="G3" s="908"/>
      <c r="H3" s="908"/>
      <c r="I3" s="908"/>
      <c r="J3" s="908"/>
    </row>
    <row r="4" spans="1:10" s="9" customFormat="1">
      <c r="A4" s="12"/>
      <c r="B4" s="11"/>
      <c r="C4" s="11"/>
      <c r="D4" s="909"/>
      <c r="E4" s="909"/>
    </row>
    <row r="5" spans="1:10" ht="15" customHeight="1">
      <c r="A5" s="599" t="s">
        <v>394</v>
      </c>
      <c r="B5" s="599"/>
      <c r="C5" s="599"/>
      <c r="D5" s="599"/>
      <c r="E5" s="599"/>
      <c r="F5" s="599"/>
      <c r="G5" s="599"/>
      <c r="H5" s="599"/>
      <c r="I5" s="599"/>
    </row>
    <row r="6" spans="1:10" ht="14.4" thickBot="1">
      <c r="A6" s="910"/>
      <c r="B6" s="911"/>
      <c r="C6" s="911"/>
      <c r="D6" s="911"/>
      <c r="E6" s="911"/>
      <c r="F6" s="911"/>
      <c r="G6" s="911"/>
      <c r="H6" s="910"/>
      <c r="I6" s="910"/>
    </row>
    <row r="7" spans="1:10" ht="15" customHeight="1" thickBot="1">
      <c r="A7" s="30"/>
      <c r="B7" s="912" t="s">
        <v>37</v>
      </c>
      <c r="C7" s="913"/>
      <c r="D7" s="913"/>
      <c r="E7" s="913"/>
      <c r="F7" s="913"/>
      <c r="G7" s="914"/>
      <c r="H7" s="31"/>
      <c r="I7" s="31"/>
    </row>
    <row r="8" spans="1:10">
      <c r="A8" s="915" t="s">
        <v>142</v>
      </c>
      <c r="B8" s="917" t="s">
        <v>29</v>
      </c>
      <c r="C8" s="919" t="s">
        <v>281</v>
      </c>
      <c r="D8" s="917" t="s">
        <v>276</v>
      </c>
      <c r="E8" s="921" t="s">
        <v>156</v>
      </c>
      <c r="F8" s="923" t="s">
        <v>157</v>
      </c>
      <c r="G8" s="923" t="s">
        <v>158</v>
      </c>
      <c r="H8" s="923" t="s">
        <v>147</v>
      </c>
      <c r="I8" s="925" t="s">
        <v>118</v>
      </c>
    </row>
    <row r="9" spans="1:10" ht="81.75" customHeight="1">
      <c r="A9" s="916"/>
      <c r="B9" s="918"/>
      <c r="C9" s="920"/>
      <c r="D9" s="918"/>
      <c r="E9" s="922"/>
      <c r="F9" s="924"/>
      <c r="G9" s="924"/>
      <c r="H9" s="924"/>
      <c r="I9" s="926"/>
    </row>
    <row r="10" spans="1:10" s="1" customFormat="1" ht="12.75" customHeight="1">
      <c r="A10" s="894" t="s">
        <v>39</v>
      </c>
      <c r="B10" s="895"/>
      <c r="C10" s="895"/>
      <c r="D10" s="895"/>
      <c r="E10" s="896"/>
      <c r="F10" s="896"/>
      <c r="G10" s="896"/>
      <c r="H10" s="896"/>
      <c r="I10" s="897"/>
    </row>
    <row r="11" spans="1:10" s="1" customFormat="1" ht="13.2">
      <c r="A11" s="15" t="s">
        <v>279</v>
      </c>
      <c r="B11" s="16"/>
      <c r="C11" s="16"/>
      <c r="D11" s="16">
        <v>2036776.8</v>
      </c>
      <c r="E11" s="16">
        <v>160700.60999999999</v>
      </c>
      <c r="F11" s="16"/>
      <c r="G11" s="16">
        <v>370147.8</v>
      </c>
      <c r="H11" s="16">
        <v>29999.7</v>
      </c>
      <c r="I11" s="17">
        <f>SUM(B11:H11)</f>
        <v>2597624.91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883207.12</v>
      </c>
      <c r="E12" s="16">
        <f t="shared" si="0"/>
        <v>5778.27</v>
      </c>
      <c r="F12" s="16">
        <f t="shared" si="0"/>
        <v>0</v>
      </c>
      <c r="G12" s="16">
        <f t="shared" si="0"/>
        <v>18383.599999999999</v>
      </c>
      <c r="H12" s="16">
        <f t="shared" si="0"/>
        <v>-10039.260000000002</v>
      </c>
      <c r="I12" s="17">
        <f t="shared" si="0"/>
        <v>897329.73</v>
      </c>
    </row>
    <row r="13" spans="1:10">
      <c r="A13" s="18" t="s">
        <v>41</v>
      </c>
      <c r="B13" s="19"/>
      <c r="C13" s="19"/>
      <c r="D13" s="19">
        <v>853207.42</v>
      </c>
      <c r="E13" s="19">
        <v>5778.27</v>
      </c>
      <c r="F13" s="19"/>
      <c r="G13" s="20">
        <v>18383.599999999999</v>
      </c>
      <c r="H13" s="20">
        <v>19960.439999999999</v>
      </c>
      <c r="I13" s="21">
        <f>SUM(B13:H13)</f>
        <v>897329.73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>
        <v>29999.7</v>
      </c>
      <c r="E15" s="20"/>
      <c r="F15" s="20"/>
      <c r="G15" s="20"/>
      <c r="H15" s="20">
        <v>-29999.7</v>
      </c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0</v>
      </c>
    </row>
    <row r="17" spans="1:9">
      <c r="A17" s="18" t="s">
        <v>44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2919983.92</v>
      </c>
      <c r="E19" s="16">
        <f t="shared" si="2"/>
        <v>166478.87999999998</v>
      </c>
      <c r="F19" s="16">
        <f t="shared" si="2"/>
        <v>0</v>
      </c>
      <c r="G19" s="16">
        <f t="shared" si="2"/>
        <v>388531.39999999997</v>
      </c>
      <c r="H19" s="16">
        <f t="shared" si="2"/>
        <v>19960.439999999999</v>
      </c>
      <c r="I19" s="17">
        <f t="shared" si="2"/>
        <v>3494954.64</v>
      </c>
    </row>
    <row r="20" spans="1:9">
      <c r="A20" s="894" t="s">
        <v>273</v>
      </c>
      <c r="B20" s="896"/>
      <c r="C20" s="896"/>
      <c r="D20" s="896"/>
      <c r="E20" s="896"/>
      <c r="F20" s="896"/>
      <c r="G20" s="896"/>
      <c r="H20" s="896"/>
      <c r="I20" s="897"/>
    </row>
    <row r="21" spans="1:9">
      <c r="A21" s="15" t="s">
        <v>49</v>
      </c>
      <c r="B21" s="16"/>
      <c r="C21" s="16"/>
      <c r="D21" s="16">
        <v>388113.89</v>
      </c>
      <c r="E21" s="16">
        <v>142280.60999999999</v>
      </c>
      <c r="F21" s="16"/>
      <c r="G21" s="16">
        <v>290066.33</v>
      </c>
      <c r="H21" s="16"/>
      <c r="I21" s="17">
        <f>SUM(B21:H21)</f>
        <v>820460.83000000007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56743.05</v>
      </c>
      <c r="E22" s="16">
        <f t="shared" si="3"/>
        <v>10258.27</v>
      </c>
      <c r="F22" s="16">
        <f t="shared" si="3"/>
        <v>0</v>
      </c>
      <c r="G22" s="16">
        <f t="shared" si="3"/>
        <v>44948.68</v>
      </c>
      <c r="H22" s="16">
        <f t="shared" si="3"/>
        <v>0</v>
      </c>
      <c r="I22" s="17">
        <f t="shared" si="3"/>
        <v>111950</v>
      </c>
    </row>
    <row r="23" spans="1:9">
      <c r="A23" s="18" t="s">
        <v>50</v>
      </c>
      <c r="B23" s="20"/>
      <c r="C23" s="20"/>
      <c r="D23" s="20">
        <v>56743.05</v>
      </c>
      <c r="E23" s="20">
        <v>4480</v>
      </c>
      <c r="F23" s="20"/>
      <c r="G23" s="20">
        <v>26565.08</v>
      </c>
      <c r="H23" s="19"/>
      <c r="I23" s="21">
        <f t="shared" ref="I23:I28" si="4">SUM(B23:H23)</f>
        <v>87788.13</v>
      </c>
    </row>
    <row r="24" spans="1:9">
      <c r="A24" s="18" t="s">
        <v>42</v>
      </c>
      <c r="B24" s="19"/>
      <c r="C24" s="19"/>
      <c r="D24" s="20"/>
      <c r="E24" s="20">
        <v>5778.27</v>
      </c>
      <c r="F24" s="19"/>
      <c r="G24" s="20">
        <v>18383.599999999999</v>
      </c>
      <c r="H24" s="19"/>
      <c r="I24" s="21">
        <f t="shared" si="4"/>
        <v>24161.87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>SUM(E27:E28)</f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0</v>
      </c>
    </row>
    <row r="27" spans="1:9">
      <c r="A27" s="18" t="s">
        <v>44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444856.94</v>
      </c>
      <c r="E29" s="16">
        <f t="shared" si="6"/>
        <v>152538.87999999998</v>
      </c>
      <c r="F29" s="16">
        <f t="shared" si="6"/>
        <v>0</v>
      </c>
      <c r="G29" s="16">
        <f t="shared" si="6"/>
        <v>335015.01</v>
      </c>
      <c r="H29" s="16">
        <f t="shared" si="6"/>
        <v>0</v>
      </c>
      <c r="I29" s="17">
        <f t="shared" si="6"/>
        <v>932410.83000000007</v>
      </c>
    </row>
    <row r="30" spans="1:9">
      <c r="A30" s="894" t="s">
        <v>280</v>
      </c>
      <c r="B30" s="896"/>
      <c r="C30" s="896"/>
      <c r="D30" s="896"/>
      <c r="E30" s="896"/>
      <c r="F30" s="896"/>
      <c r="G30" s="896"/>
      <c r="H30" s="896"/>
      <c r="I30" s="897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52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894" t="s">
        <v>53</v>
      </c>
      <c r="B35" s="895"/>
      <c r="C35" s="895"/>
      <c r="D35" s="895"/>
      <c r="E35" s="895"/>
      <c r="F35" s="895"/>
      <c r="G35" s="895"/>
      <c r="H35" s="895"/>
      <c r="I35" s="897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1648662.9100000001</v>
      </c>
      <c r="E36" s="23">
        <f t="shared" si="8"/>
        <v>18420</v>
      </c>
      <c r="F36" s="23">
        <f t="shared" si="8"/>
        <v>0</v>
      </c>
      <c r="G36" s="23">
        <f t="shared" si="8"/>
        <v>80081.469999999972</v>
      </c>
      <c r="H36" s="23">
        <f t="shared" si="8"/>
        <v>29999.7</v>
      </c>
      <c r="I36" s="24">
        <f t="shared" si="8"/>
        <v>1777164.08</v>
      </c>
    </row>
    <row r="37" spans="1:9" ht="14.4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2475126.98</v>
      </c>
      <c r="E37" s="26">
        <f t="shared" si="9"/>
        <v>13940</v>
      </c>
      <c r="F37" s="26">
        <f t="shared" si="9"/>
        <v>0</v>
      </c>
      <c r="G37" s="26">
        <f t="shared" si="9"/>
        <v>53516.389999999956</v>
      </c>
      <c r="H37" s="26">
        <f t="shared" si="9"/>
        <v>19960.439999999999</v>
      </c>
      <c r="I37" s="27">
        <f t="shared" si="9"/>
        <v>2562543.81</v>
      </c>
    </row>
    <row r="38" spans="1:9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>
      <c r="A39" s="212" t="s">
        <v>393</v>
      </c>
      <c r="B39" s="212"/>
    </row>
    <row r="40" spans="1:9" ht="14.4" thickBot="1">
      <c r="A40"/>
      <c r="B40"/>
    </row>
    <row r="41" spans="1:9" ht="21.75" customHeight="1">
      <c r="A41" s="898" t="s">
        <v>272</v>
      </c>
      <c r="B41" s="899"/>
      <c r="C41" s="900" t="s">
        <v>275</v>
      </c>
    </row>
    <row r="42" spans="1:9" ht="13.5" customHeight="1">
      <c r="A42" s="903"/>
      <c r="B42" s="904"/>
      <c r="C42" s="901"/>
    </row>
    <row r="43" spans="1:9" ht="29.25" customHeight="1">
      <c r="A43" s="905"/>
      <c r="B43" s="906"/>
      <c r="C43" s="902"/>
    </row>
    <row r="44" spans="1:9">
      <c r="A44" s="877" t="s">
        <v>39</v>
      </c>
      <c r="B44" s="878"/>
      <c r="C44" s="879"/>
    </row>
    <row r="45" spans="1:9">
      <c r="A45" s="871" t="s">
        <v>279</v>
      </c>
      <c r="B45" s="872"/>
      <c r="C45" s="235">
        <v>4974.3999999999996</v>
      </c>
    </row>
    <row r="46" spans="1:9">
      <c r="A46" s="884" t="s">
        <v>40</v>
      </c>
      <c r="B46" s="885"/>
      <c r="C46" s="236">
        <f>SUM(C47:C48)</f>
        <v>519.05999999999995</v>
      </c>
    </row>
    <row r="47" spans="1:9">
      <c r="A47" s="886" t="s">
        <v>41</v>
      </c>
      <c r="B47" s="887"/>
      <c r="C47" s="237">
        <v>519.05999999999995</v>
      </c>
    </row>
    <row r="48" spans="1:9">
      <c r="A48" s="886" t="s">
        <v>42</v>
      </c>
      <c r="B48" s="887"/>
      <c r="C48" s="237"/>
    </row>
    <row r="49" spans="1:3">
      <c r="A49" s="884" t="s">
        <v>43</v>
      </c>
      <c r="B49" s="885"/>
      <c r="C49" s="236">
        <f>SUM(C50:C51)</f>
        <v>0</v>
      </c>
    </row>
    <row r="50" spans="1:3">
      <c r="A50" s="886" t="s">
        <v>44</v>
      </c>
      <c r="B50" s="887"/>
      <c r="C50" s="237"/>
    </row>
    <row r="51" spans="1:3">
      <c r="A51" s="886" t="s">
        <v>42</v>
      </c>
      <c r="B51" s="887"/>
      <c r="C51" s="237"/>
    </row>
    <row r="52" spans="1:3">
      <c r="A52" s="884" t="s">
        <v>282</v>
      </c>
      <c r="B52" s="885"/>
      <c r="C52" s="236">
        <f>C45+C46-C49</f>
        <v>5493.4599999999991</v>
      </c>
    </row>
    <row r="53" spans="1:3">
      <c r="A53" s="877" t="s">
        <v>273</v>
      </c>
      <c r="B53" s="878"/>
      <c r="C53" s="879"/>
    </row>
    <row r="54" spans="1:3">
      <c r="A54" s="871" t="s">
        <v>49</v>
      </c>
      <c r="B54" s="872"/>
      <c r="C54" s="235">
        <v>4974.3999999999996</v>
      </c>
    </row>
    <row r="55" spans="1:3">
      <c r="A55" s="884" t="s">
        <v>40</v>
      </c>
      <c r="B55" s="885"/>
      <c r="C55" s="236">
        <f>SUM(C56:C57)</f>
        <v>519.05999999999995</v>
      </c>
    </row>
    <row r="56" spans="1:3">
      <c r="A56" s="886" t="s">
        <v>50</v>
      </c>
      <c r="B56" s="887"/>
      <c r="C56" s="237"/>
    </row>
    <row r="57" spans="1:3">
      <c r="A57" s="886" t="s">
        <v>42</v>
      </c>
      <c r="B57" s="887"/>
      <c r="C57" s="238">
        <v>519.05999999999995</v>
      </c>
    </row>
    <row r="58" spans="1:3">
      <c r="A58" s="884" t="s">
        <v>43</v>
      </c>
      <c r="B58" s="885"/>
      <c r="C58" s="236">
        <f>SUM(C59:C60)</f>
        <v>0</v>
      </c>
    </row>
    <row r="59" spans="1:3">
      <c r="A59" s="886" t="s">
        <v>44</v>
      </c>
      <c r="B59" s="887"/>
      <c r="C59" s="237"/>
    </row>
    <row r="60" spans="1:3">
      <c r="A60" s="888" t="s">
        <v>42</v>
      </c>
      <c r="B60" s="889"/>
      <c r="C60" s="239"/>
    </row>
    <row r="61" spans="1:3">
      <c r="A61" s="890" t="s">
        <v>52</v>
      </c>
      <c r="B61" s="891"/>
      <c r="C61" s="240">
        <f>C54+C55-C58</f>
        <v>5493.4599999999991</v>
      </c>
    </row>
    <row r="62" spans="1:3">
      <c r="A62" s="892" t="s">
        <v>280</v>
      </c>
      <c r="B62" s="893"/>
      <c r="C62" s="879"/>
    </row>
    <row r="63" spans="1:3">
      <c r="A63" s="871" t="s">
        <v>49</v>
      </c>
      <c r="B63" s="872"/>
      <c r="C63" s="235"/>
    </row>
    <row r="64" spans="1:3">
      <c r="A64" s="873" t="s">
        <v>59</v>
      </c>
      <c r="B64" s="874"/>
      <c r="C64" s="242"/>
    </row>
    <row r="65" spans="1:5">
      <c r="A65" s="873" t="s">
        <v>63</v>
      </c>
      <c r="B65" s="874"/>
      <c r="C65" s="242"/>
    </row>
    <row r="66" spans="1:5">
      <c r="A66" s="875" t="s">
        <v>282</v>
      </c>
      <c r="B66" s="876"/>
      <c r="C66" s="241">
        <f>C63+C64-C65</f>
        <v>0</v>
      </c>
    </row>
    <row r="67" spans="1:5">
      <c r="A67" s="877" t="s">
        <v>53</v>
      </c>
      <c r="B67" s="878"/>
      <c r="C67" s="879"/>
    </row>
    <row r="68" spans="1:5">
      <c r="A68" s="871" t="s">
        <v>49</v>
      </c>
      <c r="B68" s="872"/>
      <c r="C68" s="235">
        <f>C45-C54-C63</f>
        <v>0</v>
      </c>
    </row>
    <row r="69" spans="1:5" ht="14.4" thickBot="1">
      <c r="A69" s="880" t="s">
        <v>52</v>
      </c>
      <c r="B69" s="881"/>
      <c r="C69" s="243">
        <f>C52-C61-C66</f>
        <v>0</v>
      </c>
    </row>
    <row r="77" spans="1:5">
      <c r="A77" s="882" t="s">
        <v>392</v>
      </c>
      <c r="B77" s="883"/>
      <c r="C77" s="883"/>
      <c r="D77" s="883"/>
      <c r="E77" s="883"/>
    </row>
    <row r="78" spans="1:5" ht="14.4" thickBot="1">
      <c r="A78" s="32"/>
      <c r="B78" s="33"/>
      <c r="C78" s="33"/>
      <c r="D78" s="33"/>
      <c r="E78" s="33"/>
    </row>
    <row r="79" spans="1:5" ht="172.2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4" thickBot="1">
      <c r="A80" s="37" t="s">
        <v>39</v>
      </c>
      <c r="B80" s="38"/>
      <c r="C80" s="38"/>
      <c r="D80" s="38"/>
      <c r="E80" s="39"/>
    </row>
    <row r="81" spans="1:5" ht="26.4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7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4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4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599" t="s">
        <v>391</v>
      </c>
      <c r="B106" s="863"/>
      <c r="C106" s="863"/>
    </row>
    <row r="107" spans="1:5">
      <c r="A107" s="861"/>
      <c r="B107" s="862"/>
      <c r="C107" s="862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>
      <c r="A114" s="599" t="s">
        <v>390</v>
      </c>
      <c r="B114" s="863"/>
      <c r="C114" s="863"/>
      <c r="D114" s="600"/>
      <c r="E114" s="600"/>
      <c r="F114" s="600"/>
      <c r="G114" s="600"/>
    </row>
    <row r="115" spans="1:9" ht="14.4" thickBot="1">
      <c r="A115" s="864"/>
      <c r="B115" s="865"/>
      <c r="C115" s="865"/>
    </row>
    <row r="116" spans="1:9" ht="13.5" customHeight="1">
      <c r="A116" s="866"/>
      <c r="B116" s="868" t="s">
        <v>289</v>
      </c>
      <c r="C116" s="869"/>
      <c r="D116" s="869"/>
      <c r="E116" s="869"/>
      <c r="F116" s="870"/>
      <c r="G116" s="868" t="s">
        <v>290</v>
      </c>
      <c r="H116" s="869"/>
      <c r="I116" s="870"/>
    </row>
    <row r="117" spans="1:9" ht="52.8">
      <c r="A117" s="867"/>
      <c r="B117" s="374" t="s">
        <v>155</v>
      </c>
      <c r="C117" s="475" t="s">
        <v>360</v>
      </c>
      <c r="D117" s="475" t="s">
        <v>163</v>
      </c>
      <c r="E117" s="475" t="s">
        <v>144</v>
      </c>
      <c r="F117" s="453" t="s">
        <v>430</v>
      </c>
      <c r="G117" s="439" t="s">
        <v>74</v>
      </c>
      <c r="H117" s="458" t="s">
        <v>414</v>
      </c>
      <c r="I117" s="367" t="s">
        <v>45</v>
      </c>
    </row>
    <row r="118" spans="1:9">
      <c r="A118" s="375" t="s">
        <v>167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436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6" thickBot="1">
      <c r="A120" s="468" t="s">
        <v>437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4.4" thickBot="1">
      <c r="A121" s="380" t="s">
        <v>168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4" spans="1:9">
      <c r="A124" s="599" t="s">
        <v>389</v>
      </c>
      <c r="B124" s="863"/>
      <c r="C124" s="863"/>
    </row>
    <row r="125" spans="1:9" ht="14.4" thickBot="1">
      <c r="A125" s="864"/>
      <c r="B125" s="865"/>
      <c r="C125" s="865"/>
    </row>
    <row r="126" spans="1:9">
      <c r="A126" s="66" t="s">
        <v>31</v>
      </c>
      <c r="B126" s="67" t="s">
        <v>167</v>
      </c>
      <c r="C126" s="68" t="s">
        <v>168</v>
      </c>
    </row>
    <row r="127" spans="1:9" ht="27" thickBot="1">
      <c r="A127" s="69" t="s">
        <v>291</v>
      </c>
      <c r="B127" s="70"/>
      <c r="C127" s="71"/>
    </row>
    <row r="131" spans="1:4" ht="50.25" customHeight="1">
      <c r="A131" s="599" t="s">
        <v>403</v>
      </c>
      <c r="B131" s="863"/>
      <c r="C131" s="863"/>
      <c r="D131" s="600"/>
    </row>
    <row r="132" spans="1:4" ht="14.4" thickBot="1">
      <c r="A132" s="849"/>
      <c r="B132" s="850"/>
      <c r="C132" s="850"/>
    </row>
    <row r="133" spans="1:4">
      <c r="A133" s="851" t="s">
        <v>121</v>
      </c>
      <c r="B133" s="852"/>
      <c r="C133" s="67" t="s">
        <v>167</v>
      </c>
      <c r="D133" s="68" t="s">
        <v>168</v>
      </c>
    </row>
    <row r="134" spans="1:4" ht="66" customHeight="1">
      <c r="A134" s="853" t="s">
        <v>292</v>
      </c>
      <c r="B134" s="854"/>
      <c r="C134" s="59">
        <f>C136+SUM(C137:C140)</f>
        <v>0</v>
      </c>
      <c r="D134" s="264">
        <f>D136+SUM(D137:D140)</f>
        <v>0</v>
      </c>
    </row>
    <row r="135" spans="1:4">
      <c r="A135" s="855" t="s">
        <v>148</v>
      </c>
      <c r="B135" s="856"/>
      <c r="C135" s="72"/>
      <c r="D135" s="265"/>
    </row>
    <row r="136" spans="1:4">
      <c r="A136" s="857" t="s">
        <v>29</v>
      </c>
      <c r="B136" s="858"/>
      <c r="C136" s="73"/>
      <c r="D136" s="266"/>
    </row>
    <row r="137" spans="1:4">
      <c r="A137" s="859" t="s">
        <v>276</v>
      </c>
      <c r="B137" s="860"/>
      <c r="C137" s="74"/>
      <c r="D137" s="267"/>
    </row>
    <row r="138" spans="1:4">
      <c r="A138" s="859" t="s">
        <v>156</v>
      </c>
      <c r="B138" s="860"/>
      <c r="C138" s="74"/>
      <c r="D138" s="267"/>
    </row>
    <row r="139" spans="1:4">
      <c r="A139" s="859" t="s">
        <v>157</v>
      </c>
      <c r="B139" s="860"/>
      <c r="C139" s="74"/>
      <c r="D139" s="267"/>
    </row>
    <row r="140" spans="1:4">
      <c r="A140" s="859" t="s">
        <v>158</v>
      </c>
      <c r="B140" s="860"/>
      <c r="C140" s="74"/>
      <c r="D140" s="267"/>
    </row>
    <row r="158" spans="1:9">
      <c r="A158" s="487" t="s">
        <v>361</v>
      </c>
      <c r="B158" s="680"/>
      <c r="C158" s="680"/>
      <c r="D158" s="680"/>
      <c r="E158" s="680"/>
      <c r="F158" s="680"/>
      <c r="G158" s="680"/>
      <c r="H158" s="680"/>
      <c r="I158" s="680"/>
    </row>
    <row r="159" spans="1:9" ht="16.2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715" t="s">
        <v>28</v>
      </c>
      <c r="B160" s="837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4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4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715" t="s">
        <v>28</v>
      </c>
      <c r="B167" s="716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4.4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4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4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>
      <c r="A176" s="838" t="s">
        <v>431</v>
      </c>
      <c r="B176" s="839"/>
      <c r="C176" s="839"/>
      <c r="D176" s="839"/>
      <c r="E176" s="839"/>
      <c r="F176" s="839"/>
      <c r="G176" s="839"/>
      <c r="H176" s="839"/>
      <c r="I176" s="839"/>
    </row>
    <row r="177" spans="1:9" ht="14.4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4" thickBot="1">
      <c r="A178" s="840" t="s">
        <v>254</v>
      </c>
      <c r="B178" s="841"/>
      <c r="C178" s="841"/>
      <c r="D178" s="842"/>
      <c r="E178" s="731" t="s">
        <v>167</v>
      </c>
      <c r="F178" s="536" t="s">
        <v>255</v>
      </c>
      <c r="G178" s="537"/>
      <c r="H178" s="538"/>
      <c r="I178" s="846" t="s">
        <v>168</v>
      </c>
    </row>
    <row r="179" spans="1:9" ht="27" thickBot="1">
      <c r="A179" s="843"/>
      <c r="B179" s="844"/>
      <c r="C179" s="844"/>
      <c r="D179" s="845"/>
      <c r="E179" s="732"/>
      <c r="F179" s="133" t="s">
        <v>59</v>
      </c>
      <c r="G179" s="134" t="s">
        <v>295</v>
      </c>
      <c r="H179" s="133" t="s">
        <v>296</v>
      </c>
      <c r="I179" s="847"/>
    </row>
    <row r="180" spans="1:9">
      <c r="A180" s="135">
        <v>1</v>
      </c>
      <c r="B180" s="775" t="s">
        <v>163</v>
      </c>
      <c r="C180" s="848"/>
      <c r="D180" s="776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826" t="s">
        <v>297</v>
      </c>
      <c r="C181" s="827"/>
      <c r="D181" s="828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829" t="s">
        <v>164</v>
      </c>
      <c r="C182" s="830"/>
      <c r="D182" s="831"/>
      <c r="E182" s="140">
        <v>0</v>
      </c>
      <c r="F182" s="141"/>
      <c r="G182" s="141">
        <v>0</v>
      </c>
      <c r="H182" s="141"/>
      <c r="I182" s="142">
        <f>E182+F182-G182-H182</f>
        <v>0</v>
      </c>
    </row>
    <row r="183" spans="1:9">
      <c r="A183" s="139"/>
      <c r="B183" s="826" t="s">
        <v>297</v>
      </c>
      <c r="C183" s="827"/>
      <c r="D183" s="828"/>
      <c r="E183" s="151"/>
      <c r="F183" s="141"/>
      <c r="G183" s="141"/>
      <c r="H183" s="141"/>
      <c r="I183" s="141">
        <f>E183+F183-G183-H183</f>
        <v>0</v>
      </c>
    </row>
    <row r="184" spans="1:9" ht="14.4" thickBot="1">
      <c r="A184" s="143" t="s">
        <v>180</v>
      </c>
      <c r="B184" s="829" t="s">
        <v>268</v>
      </c>
      <c r="C184" s="830"/>
      <c r="D184" s="831"/>
      <c r="E184" s="140"/>
      <c r="F184" s="141"/>
      <c r="G184" s="141"/>
      <c r="H184" s="141"/>
      <c r="I184" s="144">
        <f>E184+F184-G184-H184</f>
        <v>0</v>
      </c>
    </row>
    <row r="185" spans="1:9" ht="14.4" thickBot="1">
      <c r="A185" s="832" t="s">
        <v>151</v>
      </c>
      <c r="B185" s="833"/>
      <c r="C185" s="833"/>
      <c r="D185" s="834"/>
      <c r="E185" s="145">
        <f>E180+E182+E184</f>
        <v>0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 s="147" t="s">
        <v>277</v>
      </c>
      <c r="B187"/>
      <c r="C187"/>
      <c r="D187"/>
      <c r="E187"/>
      <c r="F187"/>
      <c r="G187"/>
      <c r="H187"/>
      <c r="I187"/>
    </row>
    <row r="188" spans="1:9">
      <c r="A188" s="147" t="s">
        <v>417</v>
      </c>
      <c r="B188"/>
      <c r="C188"/>
      <c r="D188"/>
      <c r="E188"/>
      <c r="F188"/>
      <c r="G188"/>
      <c r="H188"/>
      <c r="I188"/>
    </row>
    <row r="190" spans="1:9">
      <c r="A190" s="535" t="s">
        <v>385</v>
      </c>
      <c r="B190" s="798"/>
      <c r="C190" s="798"/>
      <c r="D190" s="798"/>
      <c r="E190" s="798"/>
      <c r="F190" s="798"/>
      <c r="G190" s="798"/>
    </row>
    <row r="191" spans="1:9" ht="14.4" thickBot="1">
      <c r="A191" s="152"/>
      <c r="B191" s="153"/>
      <c r="C191" s="154"/>
      <c r="D191" s="154"/>
      <c r="E191" s="154"/>
      <c r="F191" s="154"/>
      <c r="G191" s="154"/>
    </row>
    <row r="192" spans="1:9" ht="27" thickBot="1">
      <c r="A192" s="733" t="s">
        <v>146</v>
      </c>
      <c r="B192" s="835"/>
      <c r="C192" s="478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836" t="s">
        <v>86</v>
      </c>
      <c r="B193" s="790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823" t="s">
        <v>236</v>
      </c>
      <c r="B194" s="781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823" t="s">
        <v>237</v>
      </c>
      <c r="B195" s="781"/>
      <c r="C195" s="157"/>
      <c r="D195" s="157"/>
      <c r="E195" s="157"/>
      <c r="F195" s="157"/>
      <c r="G195" s="158">
        <f t="shared" si="11"/>
        <v>0</v>
      </c>
    </row>
    <row r="196" spans="1:7">
      <c r="A196" s="823" t="s">
        <v>238</v>
      </c>
      <c r="B196" s="781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823" t="s">
        <v>300</v>
      </c>
      <c r="B197" s="781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0" t="s">
        <v>239</v>
      </c>
      <c r="B198" s="781"/>
      <c r="C198" s="157"/>
      <c r="D198" s="157"/>
      <c r="E198" s="157"/>
      <c r="F198" s="157"/>
      <c r="G198" s="158">
        <f t="shared" si="11"/>
        <v>0</v>
      </c>
    </row>
    <row r="199" spans="1:7">
      <c r="A199" s="590" t="s">
        <v>240</v>
      </c>
      <c r="B199" s="781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0" t="s">
        <v>301</v>
      </c>
      <c r="B200" s="781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824" t="s">
        <v>24</v>
      </c>
      <c r="B201" s="784"/>
      <c r="C201" s="159"/>
      <c r="D201" s="159"/>
      <c r="E201" s="159"/>
      <c r="F201" s="159"/>
      <c r="G201" s="160">
        <f t="shared" si="11"/>
        <v>0</v>
      </c>
    </row>
    <row r="202" spans="1:7">
      <c r="A202" s="825" t="s">
        <v>246</v>
      </c>
      <c r="B202" s="790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791" t="s">
        <v>0</v>
      </c>
      <c r="B203" s="781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791" t="s">
        <v>25</v>
      </c>
      <c r="B204" s="781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791" t="s">
        <v>1</v>
      </c>
      <c r="B205" s="781"/>
      <c r="C205" s="163"/>
      <c r="D205" s="163"/>
      <c r="E205" s="164"/>
      <c r="F205" s="164"/>
      <c r="G205" s="158">
        <f t="shared" si="12"/>
        <v>0</v>
      </c>
    </row>
    <row r="206" spans="1:7">
      <c r="A206" s="782" t="s">
        <v>21</v>
      </c>
      <c r="B206" s="781"/>
      <c r="C206" s="163"/>
      <c r="D206" s="163"/>
      <c r="E206" s="164"/>
      <c r="F206" s="164"/>
      <c r="G206" s="158">
        <f t="shared" si="12"/>
        <v>0</v>
      </c>
    </row>
    <row r="207" spans="1:7">
      <c r="A207" s="566" t="s">
        <v>2</v>
      </c>
      <c r="B207" s="781"/>
      <c r="C207" s="163"/>
      <c r="D207" s="163"/>
      <c r="E207" s="164"/>
      <c r="F207" s="164"/>
      <c r="G207" s="158">
        <f t="shared" si="12"/>
        <v>0</v>
      </c>
    </row>
    <row r="208" spans="1:7">
      <c r="A208" s="566" t="s">
        <v>3</v>
      </c>
      <c r="B208" s="781"/>
      <c r="C208" s="163"/>
      <c r="D208" s="163"/>
      <c r="E208" s="164"/>
      <c r="F208" s="164"/>
      <c r="G208" s="158">
        <f t="shared" si="12"/>
        <v>0</v>
      </c>
    </row>
    <row r="209" spans="1:7">
      <c r="A209" s="566" t="s">
        <v>4</v>
      </c>
      <c r="B209" s="781"/>
      <c r="C209" s="163"/>
      <c r="D209" s="163"/>
      <c r="E209" s="164"/>
      <c r="F209" s="164"/>
      <c r="G209" s="158">
        <f t="shared" si="12"/>
        <v>0</v>
      </c>
    </row>
    <row r="210" spans="1:7">
      <c r="A210" s="566" t="s">
        <v>5</v>
      </c>
      <c r="B210" s="781"/>
      <c r="C210" s="163"/>
      <c r="D210" s="163"/>
      <c r="E210" s="164"/>
      <c r="F210" s="164"/>
      <c r="G210" s="158">
        <f t="shared" si="12"/>
        <v>0</v>
      </c>
    </row>
    <row r="211" spans="1:7">
      <c r="A211" s="566" t="s">
        <v>6</v>
      </c>
      <c r="B211" s="781"/>
      <c r="C211" s="163"/>
      <c r="D211" s="163"/>
      <c r="E211" s="164"/>
      <c r="F211" s="164"/>
      <c r="G211" s="158">
        <f t="shared" si="12"/>
        <v>0</v>
      </c>
    </row>
    <row r="212" spans="1:7">
      <c r="A212" s="566" t="s">
        <v>7</v>
      </c>
      <c r="B212" s="781"/>
      <c r="C212" s="163"/>
      <c r="D212" s="163"/>
      <c r="E212" s="164"/>
      <c r="F212" s="164"/>
      <c r="G212" s="158">
        <f t="shared" si="12"/>
        <v>0</v>
      </c>
    </row>
    <row r="213" spans="1:7">
      <c r="A213" s="566" t="s">
        <v>8</v>
      </c>
      <c r="B213" s="781"/>
      <c r="C213" s="163"/>
      <c r="D213" s="163"/>
      <c r="E213" s="164"/>
      <c r="F213" s="164"/>
      <c r="G213" s="158">
        <f t="shared" si="12"/>
        <v>0</v>
      </c>
    </row>
    <row r="214" spans="1:7">
      <c r="A214" s="566" t="s">
        <v>9</v>
      </c>
      <c r="B214" s="781"/>
      <c r="C214" s="163"/>
      <c r="D214" s="163"/>
      <c r="E214" s="164"/>
      <c r="F214" s="164"/>
      <c r="G214" s="158">
        <f t="shared" si="12"/>
        <v>0</v>
      </c>
    </row>
    <row r="215" spans="1:7">
      <c r="A215" s="566" t="s">
        <v>10</v>
      </c>
      <c r="B215" s="781"/>
      <c r="C215" s="163"/>
      <c r="D215" s="163"/>
      <c r="E215" s="164"/>
      <c r="F215" s="164"/>
      <c r="G215" s="158">
        <f t="shared" si="12"/>
        <v>0</v>
      </c>
    </row>
    <row r="216" spans="1:7">
      <c r="A216" s="780" t="s">
        <v>16</v>
      </c>
      <c r="B216" s="781"/>
      <c r="C216" s="163"/>
      <c r="D216" s="163"/>
      <c r="E216" s="164"/>
      <c r="F216" s="164"/>
      <c r="G216" s="158">
        <f>C216+D216-E216-F216</f>
        <v>0</v>
      </c>
    </row>
    <row r="217" spans="1:7">
      <c r="A217" s="780" t="s">
        <v>17</v>
      </c>
      <c r="B217" s="781"/>
      <c r="C217" s="163"/>
      <c r="D217" s="163"/>
      <c r="E217" s="164"/>
      <c r="F217" s="164"/>
      <c r="G217" s="158">
        <f>C217+D217-E217-F217</f>
        <v>0</v>
      </c>
    </row>
    <row r="218" spans="1:7">
      <c r="A218" s="782" t="s">
        <v>18</v>
      </c>
      <c r="B218" s="781"/>
      <c r="C218" s="163"/>
      <c r="D218" s="163"/>
      <c r="E218" s="164"/>
      <c r="F218" s="164"/>
      <c r="G218" s="158">
        <f t="shared" si="12"/>
        <v>0</v>
      </c>
    </row>
    <row r="219" spans="1:7">
      <c r="A219" s="782" t="s">
        <v>19</v>
      </c>
      <c r="B219" s="781"/>
      <c r="C219" s="163"/>
      <c r="D219" s="163"/>
      <c r="E219" s="164"/>
      <c r="F219" s="164"/>
      <c r="G219" s="158">
        <f t="shared" si="12"/>
        <v>0</v>
      </c>
    </row>
    <row r="220" spans="1:7">
      <c r="A220" s="780" t="s">
        <v>418</v>
      </c>
      <c r="B220" s="781"/>
      <c r="C220" s="163"/>
      <c r="D220" s="163"/>
      <c r="E220" s="164"/>
      <c r="F220" s="164"/>
      <c r="G220" s="158">
        <f t="shared" si="12"/>
        <v>0</v>
      </c>
    </row>
    <row r="221" spans="1:7">
      <c r="A221" s="780" t="s">
        <v>20</v>
      </c>
      <c r="B221" s="781"/>
      <c r="C221" s="163"/>
      <c r="D221" s="163"/>
      <c r="E221" s="164"/>
      <c r="F221" s="164"/>
      <c r="G221" s="158">
        <f t="shared" si="12"/>
        <v>0</v>
      </c>
    </row>
    <row r="222" spans="1:7" ht="14.4" thickBot="1">
      <c r="A222" s="783" t="s">
        <v>302</v>
      </c>
      <c r="B222" s="784"/>
      <c r="C222" s="165"/>
      <c r="D222" s="165"/>
      <c r="E222" s="164"/>
      <c r="F222" s="164"/>
      <c r="G222" s="158">
        <f t="shared" si="12"/>
        <v>0</v>
      </c>
    </row>
    <row r="223" spans="1:7" ht="14.4" thickBot="1">
      <c r="A223" s="778" t="s">
        <v>38</v>
      </c>
      <c r="B223" s="822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>
      <c r="A225" s="13"/>
      <c r="B225" s="13"/>
      <c r="C225" s="13"/>
      <c r="D225" s="13"/>
      <c r="E225" s="13"/>
      <c r="F225" s="13"/>
      <c r="G225" s="13"/>
    </row>
    <row r="226" spans="1:7">
      <c r="A226" s="487" t="s">
        <v>384</v>
      </c>
      <c r="B226" s="801"/>
      <c r="C226" s="801"/>
    </row>
    <row r="227" spans="1:7">
      <c r="A227" s="28"/>
      <c r="B227" s="28"/>
      <c r="C227" s="28"/>
    </row>
    <row r="228" spans="1:7" ht="18" thickBot="1">
      <c r="A228" s="173"/>
      <c r="B228" s="173"/>
      <c r="C228" s="173"/>
    </row>
    <row r="229" spans="1:7" ht="14.4" thickBot="1">
      <c r="A229" s="778" t="s">
        <v>121</v>
      </c>
      <c r="B229" s="821"/>
      <c r="C229" s="477" t="s">
        <v>167</v>
      </c>
      <c r="D229" s="174" t="s">
        <v>168</v>
      </c>
    </row>
    <row r="230" spans="1:7" ht="14.4" thickBot="1">
      <c r="A230" s="778" t="s">
        <v>362</v>
      </c>
      <c r="B230" s="821"/>
      <c r="C230" s="477"/>
      <c r="D230" s="174"/>
    </row>
    <row r="231" spans="1:7">
      <c r="A231" s="815" t="s">
        <v>303</v>
      </c>
      <c r="B231" s="816"/>
      <c r="C231" s="176"/>
      <c r="D231" s="177"/>
    </row>
    <row r="232" spans="1:7">
      <c r="A232" s="817" t="s">
        <v>304</v>
      </c>
      <c r="B232" s="818"/>
      <c r="C232" s="178"/>
      <c r="D232" s="129"/>
    </row>
    <row r="233" spans="1:7" ht="14.4" thickBot="1">
      <c r="A233" s="819" t="s">
        <v>305</v>
      </c>
      <c r="B233" s="820"/>
      <c r="C233" s="178"/>
      <c r="D233" s="129"/>
    </row>
    <row r="234" spans="1:7" ht="26.25" customHeight="1" thickBot="1">
      <c r="A234" s="778" t="s">
        <v>363</v>
      </c>
      <c r="B234" s="821"/>
      <c r="C234" s="245">
        <f>SUM(C235:C237)</f>
        <v>0</v>
      </c>
      <c r="D234" s="175">
        <f>SUM(D235:D237)</f>
        <v>0</v>
      </c>
    </row>
    <row r="235" spans="1:7" ht="25.5" customHeight="1">
      <c r="A235" s="815" t="s">
        <v>303</v>
      </c>
      <c r="B235" s="816"/>
      <c r="C235" s="176"/>
      <c r="D235" s="177"/>
    </row>
    <row r="236" spans="1:7">
      <c r="A236" s="817" t="s">
        <v>304</v>
      </c>
      <c r="B236" s="818"/>
      <c r="C236" s="178"/>
      <c r="D236" s="129"/>
    </row>
    <row r="237" spans="1:7" ht="14.4" thickBot="1">
      <c r="A237" s="819" t="s">
        <v>305</v>
      </c>
      <c r="B237" s="820"/>
      <c r="C237" s="178"/>
      <c r="D237" s="129"/>
    </row>
    <row r="238" spans="1:7" ht="26.25" customHeight="1" thickBot="1">
      <c r="A238" s="778" t="s">
        <v>364</v>
      </c>
      <c r="B238" s="821"/>
      <c r="C238" s="179">
        <f>SUM(C239:C241)</f>
        <v>0</v>
      </c>
      <c r="D238" s="118">
        <f>SUM(D239:D241)</f>
        <v>0</v>
      </c>
    </row>
    <row r="239" spans="1:7" ht="25.5" customHeight="1">
      <c r="A239" s="815" t="s">
        <v>303</v>
      </c>
      <c r="B239" s="816"/>
      <c r="C239" s="176"/>
      <c r="D239" s="177"/>
    </row>
    <row r="240" spans="1:7">
      <c r="A240" s="817" t="s">
        <v>304</v>
      </c>
      <c r="B240" s="818"/>
      <c r="C240" s="178"/>
      <c r="D240" s="129"/>
    </row>
    <row r="241" spans="1:5" ht="14.4" thickBot="1">
      <c r="A241" s="819" t="s">
        <v>305</v>
      </c>
      <c r="B241" s="820"/>
      <c r="C241" s="178"/>
      <c r="D241" s="129"/>
    </row>
    <row r="242" spans="1:5" ht="14.4" thickBot="1">
      <c r="A242" s="778" t="s">
        <v>22</v>
      </c>
      <c r="B242" s="821"/>
      <c r="C242" s="246">
        <f>C234+C238</f>
        <v>0</v>
      </c>
      <c r="D242" s="118">
        <f>D234+D238</f>
        <v>0</v>
      </c>
    </row>
    <row r="245" spans="1:5" ht="60.75" customHeight="1">
      <c r="A245" s="487" t="s">
        <v>433</v>
      </c>
      <c r="B245" s="801"/>
      <c r="C245" s="801"/>
      <c r="D245" s="680"/>
    </row>
    <row r="246" spans="1:5" ht="14.4" thickBot="1">
      <c r="A246" s="3"/>
      <c r="B246" s="3"/>
      <c r="C246" s="3"/>
    </row>
    <row r="247" spans="1:5" ht="14.4" thickBot="1">
      <c r="A247" s="490" t="s">
        <v>93</v>
      </c>
      <c r="B247" s="491"/>
      <c r="C247" s="244" t="s">
        <v>271</v>
      </c>
      <c r="D247" s="167" t="s">
        <v>306</v>
      </c>
    </row>
    <row r="248" spans="1:5" ht="25.5" customHeight="1">
      <c r="A248" s="808" t="s">
        <v>307</v>
      </c>
      <c r="B248" s="809"/>
      <c r="C248" s="168"/>
      <c r="D248" s="169"/>
    </row>
    <row r="249" spans="1:5" ht="26.25" customHeight="1" thickBot="1">
      <c r="A249" s="810" t="s">
        <v>308</v>
      </c>
      <c r="B249" s="480"/>
      <c r="C249" s="183"/>
      <c r="D249" s="170"/>
    </row>
    <row r="250" spans="1:5" ht="14.4" thickBot="1">
      <c r="A250" s="681" t="s">
        <v>38</v>
      </c>
      <c r="B250" s="811"/>
      <c r="C250" s="171">
        <f>SUM(C248:C249)</f>
        <v>0</v>
      </c>
      <c r="D250" s="172">
        <f>SUM(D248:D249)</f>
        <v>0</v>
      </c>
    </row>
    <row r="256" spans="1:5">
      <c r="A256" s="812" t="s">
        <v>383</v>
      </c>
      <c r="B256" s="813"/>
      <c r="C256" s="813"/>
      <c r="D256" s="813"/>
      <c r="E256" s="813"/>
    </row>
    <row r="257" spans="1:5" ht="14.4" thickBot="1">
      <c r="A257" s="184"/>
      <c r="B257" s="185"/>
      <c r="C257" s="185"/>
      <c r="D257" s="185"/>
      <c r="E257" s="185"/>
    </row>
    <row r="258" spans="1:5" ht="14.4" thickBot="1">
      <c r="A258" s="347" t="s">
        <v>309</v>
      </c>
      <c r="B258" s="814" t="s">
        <v>116</v>
      </c>
      <c r="C258" s="684"/>
      <c r="D258" s="814" t="s">
        <v>310</v>
      </c>
      <c r="E258" s="684"/>
    </row>
    <row r="259" spans="1:5" ht="14.4" thickBot="1">
      <c r="A259" s="463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4" thickBot="1">
      <c r="A260" s="186" t="s">
        <v>311</v>
      </c>
      <c r="B260" s="814"/>
      <c r="C260" s="737"/>
      <c r="D260" s="737"/>
      <c r="E260" s="738"/>
    </row>
    <row r="261" spans="1:5">
      <c r="A261" s="248" t="s">
        <v>316</v>
      </c>
      <c r="B261" s="188"/>
      <c r="C261" s="188"/>
      <c r="D261" s="189"/>
      <c r="E261" s="188"/>
    </row>
    <row r="262" spans="1:5" ht="26.4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60" t="s">
        <v>73</v>
      </c>
      <c r="B265" s="190"/>
      <c r="C265" s="190"/>
      <c r="D265" s="191"/>
      <c r="E265" s="190"/>
    </row>
    <row r="266" spans="1:5" ht="14.4" thickBot="1">
      <c r="A266" s="466" t="s">
        <v>73</v>
      </c>
      <c r="B266" s="464"/>
      <c r="C266" s="464"/>
      <c r="D266" s="465"/>
      <c r="E266" s="464"/>
    </row>
    <row r="267" spans="1:5" ht="14.4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4" thickBot="1">
      <c r="A268" s="186" t="s">
        <v>319</v>
      </c>
      <c r="B268" s="814"/>
      <c r="C268" s="737"/>
      <c r="D268" s="737"/>
      <c r="E268" s="738"/>
    </row>
    <row r="269" spans="1:5">
      <c r="A269" s="248" t="s">
        <v>316</v>
      </c>
      <c r="B269" s="188"/>
      <c r="C269" s="188"/>
      <c r="D269" s="189"/>
      <c r="E269" s="188"/>
    </row>
    <row r="270" spans="1:5" ht="26.4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60" t="s">
        <v>73</v>
      </c>
      <c r="B273" s="190"/>
      <c r="C273" s="190"/>
      <c r="D273" s="191"/>
      <c r="E273" s="190"/>
    </row>
    <row r="274" spans="1:7" ht="14.4" thickBot="1">
      <c r="A274" s="466" t="s">
        <v>73</v>
      </c>
      <c r="B274" s="464"/>
      <c r="C274" s="464"/>
      <c r="D274" s="465"/>
      <c r="E274" s="464"/>
    </row>
    <row r="275" spans="1:7" ht="14.4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487" t="s">
        <v>382</v>
      </c>
      <c r="B278" s="801"/>
      <c r="C278" s="801"/>
      <c r="D278" s="680"/>
      <c r="G278" s="444"/>
    </row>
    <row r="279" spans="1:7" ht="14.4" thickBot="1">
      <c r="A279" s="194"/>
      <c r="B279" s="182"/>
      <c r="C279" s="182"/>
      <c r="G279" s="444"/>
    </row>
    <row r="280" spans="1:7" ht="66.599999999999994" thickBot="1">
      <c r="A280" s="715" t="s">
        <v>169</v>
      </c>
      <c r="B280" s="716"/>
      <c r="C280" s="244" t="s">
        <v>271</v>
      </c>
      <c r="D280" s="167" t="s">
        <v>168</v>
      </c>
      <c r="E280" s="167" t="s">
        <v>409</v>
      </c>
      <c r="G280" s="441"/>
    </row>
    <row r="281" spans="1:7" ht="25.5" customHeight="1">
      <c r="A281" s="802" t="s">
        <v>129</v>
      </c>
      <c r="B281" s="803"/>
      <c r="C281" s="195"/>
      <c r="D281" s="196"/>
      <c r="E281" s="196"/>
      <c r="G281" s="441"/>
    </row>
    <row r="282" spans="1:7">
      <c r="A282" s="792" t="s">
        <v>320</v>
      </c>
      <c r="B282" s="793"/>
      <c r="C282" s="197"/>
      <c r="D282" s="129"/>
      <c r="E282" s="129"/>
      <c r="G282" s="441"/>
    </row>
    <row r="283" spans="1:7" ht="25.5" customHeight="1">
      <c r="A283" s="804" t="s">
        <v>247</v>
      </c>
      <c r="B283" s="805"/>
      <c r="C283" s="198"/>
      <c r="D283" s="199"/>
      <c r="E283" s="199"/>
      <c r="G283" s="445"/>
    </row>
    <row r="284" spans="1:7">
      <c r="A284" s="806" t="s">
        <v>130</v>
      </c>
      <c r="B284" s="807"/>
      <c r="C284" s="197"/>
      <c r="D284" s="129"/>
      <c r="E284" s="129"/>
      <c r="G284" s="441"/>
    </row>
    <row r="285" spans="1:7">
      <c r="A285" s="792" t="s">
        <v>406</v>
      </c>
      <c r="B285" s="793"/>
      <c r="C285" s="200"/>
      <c r="D285" s="201"/>
      <c r="E285" s="201"/>
      <c r="G285" s="441"/>
    </row>
    <row r="286" spans="1:7">
      <c r="A286" s="792" t="s">
        <v>407</v>
      </c>
      <c r="B286" s="793"/>
      <c r="C286" s="200"/>
      <c r="D286" s="201"/>
      <c r="E286" s="201"/>
      <c r="G286" s="441"/>
    </row>
    <row r="287" spans="1:7">
      <c r="A287" s="792" t="s">
        <v>408</v>
      </c>
      <c r="B287" s="793"/>
      <c r="C287" s="446"/>
      <c r="D287" s="201"/>
      <c r="E287" s="201"/>
      <c r="G287" s="441"/>
    </row>
    <row r="288" spans="1:7">
      <c r="A288" s="792" t="s">
        <v>131</v>
      </c>
      <c r="B288" s="793"/>
      <c r="C288" s="447"/>
      <c r="D288" s="129"/>
      <c r="E288" s="129"/>
    </row>
    <row r="289" spans="1:5" ht="14.4" thickBot="1">
      <c r="A289" s="794" t="s">
        <v>42</v>
      </c>
      <c r="B289" s="795"/>
      <c r="C289" s="442"/>
      <c r="D289" s="443"/>
      <c r="E289" s="443"/>
    </row>
    <row r="290" spans="1:5" ht="14.4" thickBot="1">
      <c r="A290" s="796" t="s">
        <v>151</v>
      </c>
      <c r="B290" s="797"/>
      <c r="C290" s="224">
        <f>C281+C282+C284+C288</f>
        <v>0</v>
      </c>
      <c r="D290" s="202">
        <f>D281+D282+D284+D288</f>
        <v>0</v>
      </c>
      <c r="E290" s="202"/>
    </row>
    <row r="291" spans="1:5">
      <c r="A291" s="535" t="s">
        <v>381</v>
      </c>
      <c r="B291" s="798"/>
      <c r="C291" s="798"/>
      <c r="D291" s="798"/>
    </row>
    <row r="292" spans="1:5" ht="14.4" thickBot="1">
      <c r="A292" s="152"/>
      <c r="B292" s="153"/>
      <c r="C292" s="154"/>
      <c r="D292" s="154"/>
    </row>
    <row r="293" spans="1:5" ht="14.4" thickBot="1">
      <c r="A293" s="799" t="s">
        <v>146</v>
      </c>
      <c r="B293" s="800"/>
      <c r="C293" s="478" t="s">
        <v>271</v>
      </c>
      <c r="D293" s="132" t="s">
        <v>306</v>
      </c>
    </row>
    <row r="294" spans="1:5" ht="32.25" customHeight="1" thickBot="1">
      <c r="A294" s="511" t="s">
        <v>241</v>
      </c>
      <c r="B294" s="684"/>
      <c r="C294" s="203"/>
      <c r="D294" s="204"/>
    </row>
    <row r="295" spans="1:5" ht="14.4" thickBot="1">
      <c r="A295" s="511" t="s">
        <v>242</v>
      </c>
      <c r="B295" s="684"/>
      <c r="C295" s="203"/>
      <c r="D295" s="204"/>
    </row>
    <row r="296" spans="1:5" ht="14.4" thickBot="1">
      <c r="A296" s="511" t="s">
        <v>243</v>
      </c>
      <c r="B296" s="684"/>
      <c r="C296" s="203"/>
      <c r="D296" s="204"/>
    </row>
    <row r="297" spans="1:5" ht="25.5" customHeight="1" thickBot="1">
      <c r="A297" s="511" t="s">
        <v>321</v>
      </c>
      <c r="B297" s="684"/>
      <c r="C297" s="203"/>
      <c r="D297" s="204"/>
    </row>
    <row r="298" spans="1:5" ht="27" customHeight="1" thickBot="1">
      <c r="A298" s="511" t="s">
        <v>244</v>
      </c>
      <c r="B298" s="684"/>
      <c r="C298" s="203"/>
      <c r="D298" s="204"/>
    </row>
    <row r="299" spans="1:5" ht="14.4" thickBot="1">
      <c r="A299" s="787" t="s">
        <v>245</v>
      </c>
      <c r="B299" s="684"/>
      <c r="C299" s="203"/>
      <c r="D299" s="204"/>
    </row>
    <row r="300" spans="1:5" ht="29.25" customHeight="1" thickBot="1">
      <c r="A300" s="787" t="s">
        <v>322</v>
      </c>
      <c r="B300" s="684"/>
      <c r="C300" s="203"/>
      <c r="D300" s="204"/>
    </row>
    <row r="301" spans="1:5" ht="25.5" customHeight="1" thickBot="1">
      <c r="A301" s="787" t="s">
        <v>26</v>
      </c>
      <c r="B301" s="684"/>
      <c r="C301" s="203"/>
      <c r="D301" s="204"/>
    </row>
    <row r="302" spans="1:5" ht="14.4" thickBot="1">
      <c r="A302" s="787" t="s">
        <v>27</v>
      </c>
      <c r="B302" s="788"/>
      <c r="C302" s="210">
        <f>SUM(C303:C322)</f>
        <v>0</v>
      </c>
      <c r="D302" s="211">
        <f>SUM(D303:D322)</f>
        <v>0</v>
      </c>
    </row>
    <row r="303" spans="1:5">
      <c r="A303" s="789" t="s">
        <v>0</v>
      </c>
      <c r="B303" s="790"/>
      <c r="C303" s="205"/>
      <c r="D303" s="206"/>
    </row>
    <row r="304" spans="1:5">
      <c r="A304" s="791" t="s">
        <v>25</v>
      </c>
      <c r="B304" s="781"/>
      <c r="C304" s="207"/>
      <c r="D304" s="206"/>
    </row>
    <row r="305" spans="1:4">
      <c r="A305" s="566" t="s">
        <v>1</v>
      </c>
      <c r="B305" s="781"/>
      <c r="C305" s="207"/>
      <c r="D305" s="206"/>
    </row>
    <row r="306" spans="1:4" ht="24.75" customHeight="1">
      <c r="A306" s="782" t="s">
        <v>21</v>
      </c>
      <c r="B306" s="781"/>
      <c r="C306" s="207"/>
      <c r="D306" s="206"/>
    </row>
    <row r="307" spans="1:4">
      <c r="A307" s="566" t="s">
        <v>2</v>
      </c>
      <c r="B307" s="781"/>
      <c r="C307" s="207"/>
      <c r="D307" s="206"/>
    </row>
    <row r="308" spans="1:4">
      <c r="A308" s="566" t="s">
        <v>3</v>
      </c>
      <c r="B308" s="781"/>
      <c r="C308" s="207"/>
      <c r="D308" s="206"/>
    </row>
    <row r="309" spans="1:4">
      <c r="A309" s="566" t="s">
        <v>4</v>
      </c>
      <c r="B309" s="781"/>
      <c r="C309" s="207"/>
      <c r="D309" s="206"/>
    </row>
    <row r="310" spans="1:4">
      <c r="A310" s="566" t="s">
        <v>5</v>
      </c>
      <c r="B310" s="781"/>
      <c r="C310" s="163"/>
      <c r="D310" s="208"/>
    </row>
    <row r="311" spans="1:4">
      <c r="A311" s="566" t="s">
        <v>6</v>
      </c>
      <c r="B311" s="781"/>
      <c r="C311" s="163"/>
      <c r="D311" s="208"/>
    </row>
    <row r="312" spans="1:4">
      <c r="A312" s="566" t="s">
        <v>7</v>
      </c>
      <c r="B312" s="781"/>
      <c r="C312" s="163"/>
      <c r="D312" s="208"/>
    </row>
    <row r="313" spans="1:4">
      <c r="A313" s="566" t="s">
        <v>8</v>
      </c>
      <c r="B313" s="781"/>
      <c r="C313" s="163"/>
      <c r="D313" s="208"/>
    </row>
    <row r="314" spans="1:4">
      <c r="A314" s="566" t="s">
        <v>9</v>
      </c>
      <c r="B314" s="781"/>
      <c r="C314" s="163"/>
      <c r="D314" s="208"/>
    </row>
    <row r="315" spans="1:4">
      <c r="A315" s="566" t="s">
        <v>10</v>
      </c>
      <c r="B315" s="781"/>
      <c r="C315" s="163"/>
      <c r="D315" s="208"/>
    </row>
    <row r="316" spans="1:4">
      <c r="A316" s="780" t="s">
        <v>16</v>
      </c>
      <c r="B316" s="781"/>
      <c r="C316" s="163"/>
      <c r="D316" s="208"/>
    </row>
    <row r="317" spans="1:4">
      <c r="A317" s="780" t="s">
        <v>17</v>
      </c>
      <c r="B317" s="781"/>
      <c r="C317" s="163"/>
      <c r="D317" s="208"/>
    </row>
    <row r="318" spans="1:4">
      <c r="A318" s="782" t="s">
        <v>18</v>
      </c>
      <c r="B318" s="781"/>
      <c r="C318" s="163"/>
      <c r="D318" s="208"/>
    </row>
    <row r="319" spans="1:4">
      <c r="A319" s="782" t="s">
        <v>19</v>
      </c>
      <c r="B319" s="781"/>
      <c r="C319" s="163"/>
      <c r="D319" s="208"/>
    </row>
    <row r="320" spans="1:4">
      <c r="A320" s="780" t="s">
        <v>418</v>
      </c>
      <c r="B320" s="781"/>
      <c r="C320" s="163"/>
      <c r="D320" s="208"/>
    </row>
    <row r="321" spans="1:8">
      <c r="A321" s="780" t="s">
        <v>20</v>
      </c>
      <c r="B321" s="781"/>
      <c r="C321" s="163"/>
      <c r="D321" s="208"/>
    </row>
    <row r="322" spans="1:8" ht="14.4" thickBot="1">
      <c r="A322" s="783" t="s">
        <v>302</v>
      </c>
      <c r="B322" s="784"/>
      <c r="C322" s="165"/>
      <c r="D322" s="208"/>
    </row>
    <row r="323" spans="1:8" ht="14.4" thickBot="1">
      <c r="A323" s="778" t="s">
        <v>38</v>
      </c>
      <c r="B323" s="684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>
      <c r="A326" s="785"/>
      <c r="B326" s="786"/>
      <c r="C326" s="786"/>
      <c r="D326"/>
    </row>
    <row r="329" spans="1:8">
      <c r="A329" s="777" t="s">
        <v>380</v>
      </c>
      <c r="B329" s="777"/>
      <c r="C329" s="777"/>
    </row>
    <row r="330" spans="1:8" ht="16.2" thickBot="1">
      <c r="A330" s="213"/>
      <c r="B330" s="154"/>
      <c r="C330" s="154"/>
    </row>
    <row r="331" spans="1:8" ht="14.4" thickBot="1">
      <c r="A331" s="778" t="s">
        <v>75</v>
      </c>
      <c r="B331" s="752"/>
      <c r="C331" s="223" t="s">
        <v>167</v>
      </c>
      <c r="D331" s="132" t="s">
        <v>168</v>
      </c>
      <c r="G331" s="779"/>
      <c r="H331" s="779"/>
    </row>
    <row r="332" spans="1:8" ht="14.4" thickBot="1">
      <c r="A332" s="494" t="s">
        <v>76</v>
      </c>
      <c r="B332" s="496"/>
      <c r="C332" s="224">
        <f>SUM(C333:C342)</f>
        <v>0</v>
      </c>
      <c r="D332" s="214">
        <f>SUM(D333:D342)</f>
        <v>0</v>
      </c>
      <c r="G332" s="779"/>
      <c r="H332" s="779"/>
    </row>
    <row r="333" spans="1:8" ht="55.5" customHeight="1">
      <c r="A333" s="775" t="s">
        <v>419</v>
      </c>
      <c r="B333" s="776"/>
      <c r="C333" s="226"/>
      <c r="D333" s="227"/>
      <c r="G333" s="779"/>
      <c r="H333" s="779"/>
    </row>
    <row r="334" spans="1:8">
      <c r="A334" s="769" t="s">
        <v>170</v>
      </c>
      <c r="B334" s="770"/>
      <c r="C334" s="215"/>
      <c r="D334" s="216"/>
    </row>
    <row r="335" spans="1:8">
      <c r="A335" s="630" t="s">
        <v>77</v>
      </c>
      <c r="B335" s="631"/>
      <c r="C335" s="217"/>
      <c r="D335" s="218"/>
    </row>
    <row r="336" spans="1:8" ht="28.5" customHeight="1">
      <c r="A336" s="610" t="s">
        <v>171</v>
      </c>
      <c r="B336" s="611"/>
      <c r="C336" s="217"/>
      <c r="D336" s="218"/>
    </row>
    <row r="337" spans="1:4" ht="32.25" customHeight="1">
      <c r="A337" s="610" t="s">
        <v>172</v>
      </c>
      <c r="B337" s="611"/>
      <c r="C337" s="217"/>
      <c r="D337" s="218"/>
    </row>
    <row r="338" spans="1:4">
      <c r="A338" s="632" t="s">
        <v>173</v>
      </c>
      <c r="B338" s="633"/>
      <c r="C338" s="217"/>
      <c r="D338" s="218"/>
    </row>
    <row r="339" spans="1:4">
      <c r="A339" s="632" t="s">
        <v>174</v>
      </c>
      <c r="B339" s="633"/>
      <c r="C339" s="217"/>
      <c r="D339" s="218"/>
    </row>
    <row r="340" spans="1:4">
      <c r="A340" s="630" t="s">
        <v>78</v>
      </c>
      <c r="B340" s="631"/>
      <c r="C340" s="197"/>
      <c r="D340" s="219"/>
    </row>
    <row r="341" spans="1:4">
      <c r="A341" s="632" t="s">
        <v>175</v>
      </c>
      <c r="B341" s="633"/>
      <c r="C341" s="197"/>
      <c r="D341" s="219"/>
    </row>
    <row r="342" spans="1:4" ht="14.4" thickBot="1">
      <c r="A342" s="773" t="s">
        <v>42</v>
      </c>
      <c r="B342" s="774"/>
      <c r="C342" s="200"/>
      <c r="D342" s="220"/>
    </row>
    <row r="343" spans="1:4" ht="14.4" thickBot="1">
      <c r="A343" s="494" t="s">
        <v>79</v>
      </c>
      <c r="B343" s="496"/>
      <c r="C343" s="224">
        <f>SUM(C344:C353)</f>
        <v>178.64</v>
      </c>
      <c r="D343" s="202">
        <f>SUM(D344:D353)</f>
        <v>206.5</v>
      </c>
    </row>
    <row r="344" spans="1:4" ht="59.25" customHeight="1">
      <c r="A344" s="775" t="s">
        <v>419</v>
      </c>
      <c r="B344" s="776"/>
      <c r="C344" s="215"/>
      <c r="D344" s="216"/>
    </row>
    <row r="345" spans="1:4">
      <c r="A345" s="769" t="s">
        <v>170</v>
      </c>
      <c r="B345" s="770"/>
      <c r="C345" s="215"/>
      <c r="D345" s="216"/>
    </row>
    <row r="346" spans="1:4">
      <c r="A346" s="630" t="s">
        <v>77</v>
      </c>
      <c r="B346" s="631"/>
      <c r="C346" s="217"/>
      <c r="D346" s="218"/>
    </row>
    <row r="347" spans="1:4" ht="27.75" customHeight="1">
      <c r="A347" s="610" t="s">
        <v>171</v>
      </c>
      <c r="B347" s="611"/>
      <c r="C347" s="217"/>
      <c r="D347" s="218">
        <v>206.5</v>
      </c>
    </row>
    <row r="348" spans="1:4" ht="24.75" customHeight="1">
      <c r="A348" s="610" t="s">
        <v>172</v>
      </c>
      <c r="B348" s="611"/>
      <c r="C348" s="217">
        <v>178.64</v>
      </c>
      <c r="D348" s="218"/>
    </row>
    <row r="349" spans="1:4">
      <c r="A349" s="610" t="s">
        <v>173</v>
      </c>
      <c r="B349" s="611"/>
      <c r="C349" s="217"/>
      <c r="D349" s="218"/>
    </row>
    <row r="350" spans="1:4">
      <c r="A350" s="632" t="s">
        <v>174</v>
      </c>
      <c r="B350" s="633"/>
      <c r="C350" s="217"/>
      <c r="D350" s="218"/>
    </row>
    <row r="351" spans="1:4">
      <c r="A351" s="632" t="s">
        <v>176</v>
      </c>
      <c r="B351" s="633"/>
      <c r="C351" s="197"/>
      <c r="D351" s="219"/>
    </row>
    <row r="352" spans="1:4">
      <c r="A352" s="632" t="s">
        <v>175</v>
      </c>
      <c r="B352" s="633"/>
      <c r="C352" s="197"/>
      <c r="D352" s="219"/>
    </row>
    <row r="353" spans="1:5" ht="63.75" customHeight="1" thickBot="1">
      <c r="A353" s="771" t="s">
        <v>177</v>
      </c>
      <c r="B353" s="772"/>
      <c r="C353" s="221"/>
      <c r="D353" s="222"/>
    </row>
    <row r="354" spans="1:5" ht="14.4" thickBot="1">
      <c r="A354" s="760" t="s">
        <v>118</v>
      </c>
      <c r="B354" s="761"/>
      <c r="C354" s="225">
        <f>C332+C343</f>
        <v>178.64</v>
      </c>
      <c r="D354" s="146">
        <f>D332+D343</f>
        <v>206.5</v>
      </c>
    </row>
    <row r="359" spans="1:5">
      <c r="A359" s="762" t="s">
        <v>379</v>
      </c>
      <c r="B359" s="763"/>
      <c r="C359" s="763"/>
      <c r="D359" s="600"/>
      <c r="E359" s="600"/>
    </row>
    <row r="360" spans="1:5" ht="14.4" thickBot="1">
      <c r="A360" s="154"/>
      <c r="B360" s="154"/>
      <c r="C360" s="154"/>
      <c r="D360"/>
    </row>
    <row r="361" spans="1:5" ht="14.4" thickBot="1">
      <c r="A361" s="736" t="s">
        <v>182</v>
      </c>
      <c r="B361" s="764"/>
      <c r="C361" s="470" t="s">
        <v>167</v>
      </c>
      <c r="D361" s="174" t="s">
        <v>306</v>
      </c>
    </row>
    <row r="362" spans="1:5">
      <c r="A362" s="765" t="s">
        <v>11</v>
      </c>
      <c r="B362" s="766"/>
      <c r="C362" s="228">
        <f>SUM(C363:C369)</f>
        <v>0</v>
      </c>
      <c r="D362" s="228">
        <f>SUM(D363:D369)</f>
        <v>0</v>
      </c>
    </row>
    <row r="363" spans="1:5">
      <c r="A363" s="767" t="s">
        <v>183</v>
      </c>
      <c r="B363" s="768"/>
      <c r="C363" s="229"/>
      <c r="D363" s="230"/>
    </row>
    <row r="364" spans="1:5">
      <c r="A364" s="767" t="s">
        <v>184</v>
      </c>
      <c r="B364" s="768"/>
      <c r="C364" s="229"/>
      <c r="D364" s="230"/>
    </row>
    <row r="365" spans="1:5" ht="27.75" customHeight="1">
      <c r="A365" s="566" t="s">
        <v>185</v>
      </c>
      <c r="B365" s="568"/>
      <c r="C365" s="229"/>
      <c r="D365" s="230"/>
    </row>
    <row r="366" spans="1:5">
      <c r="A366" s="566" t="s">
        <v>186</v>
      </c>
      <c r="B366" s="568"/>
      <c r="C366" s="229"/>
      <c r="D366" s="230"/>
    </row>
    <row r="367" spans="1:5" ht="17.25" customHeight="1">
      <c r="A367" s="566" t="s">
        <v>326</v>
      </c>
      <c r="B367" s="568"/>
      <c r="C367" s="229"/>
      <c r="D367" s="230"/>
    </row>
    <row r="368" spans="1:5" ht="16.5" customHeight="1">
      <c r="A368" s="566" t="s">
        <v>12</v>
      </c>
      <c r="B368" s="568"/>
      <c r="C368" s="229"/>
      <c r="D368" s="230"/>
    </row>
    <row r="369" spans="1:4">
      <c r="A369" s="566" t="s">
        <v>302</v>
      </c>
      <c r="B369" s="568"/>
      <c r="C369" s="229"/>
      <c r="D369" s="230"/>
    </row>
    <row r="370" spans="1:4">
      <c r="A370" s="563" t="s">
        <v>187</v>
      </c>
      <c r="B370" s="565"/>
      <c r="C370" s="228">
        <f>C371+C372+C374</f>
        <v>0</v>
      </c>
      <c r="D370" s="231">
        <f>D371+D372+D374</f>
        <v>0</v>
      </c>
    </row>
    <row r="371" spans="1:4">
      <c r="A371" s="756" t="s">
        <v>87</v>
      </c>
      <c r="B371" s="757"/>
      <c r="C371" s="232"/>
      <c r="D371" s="233"/>
    </row>
    <row r="372" spans="1:4">
      <c r="A372" s="756" t="s">
        <v>188</v>
      </c>
      <c r="B372" s="757"/>
      <c r="C372" s="232"/>
      <c r="D372" s="233"/>
    </row>
    <row r="373" spans="1:4">
      <c r="A373" s="756" t="s">
        <v>189</v>
      </c>
      <c r="B373" s="757"/>
      <c r="C373" s="232"/>
      <c r="D373" s="233"/>
    </row>
    <row r="374" spans="1:4" ht="14.4" thickBot="1">
      <c r="A374" s="758" t="s">
        <v>302</v>
      </c>
      <c r="B374" s="759"/>
      <c r="C374" s="232"/>
      <c r="D374" s="233"/>
    </row>
    <row r="375" spans="1:4" ht="14.4" thickBot="1">
      <c r="A375" s="760" t="s">
        <v>118</v>
      </c>
      <c r="B375" s="761"/>
      <c r="C375" s="234">
        <f>C362+C370</f>
        <v>0</v>
      </c>
      <c r="D375" s="234">
        <f>D362+D370</f>
        <v>0</v>
      </c>
    </row>
    <row r="378" spans="1:4" ht="26.25" customHeight="1">
      <c r="A378" s="750" t="s">
        <v>410</v>
      </c>
      <c r="B378" s="751"/>
      <c r="C378" s="751"/>
      <c r="D378" s="751"/>
    </row>
    <row r="379" spans="1:4" ht="14.4" thickBot="1">
      <c r="A379" s="182"/>
      <c r="B379" s="252"/>
      <c r="C379" s="182"/>
      <c r="D379" s="182"/>
    </row>
    <row r="380" spans="1:4" ht="14.4" thickBot="1">
      <c r="A380" s="746"/>
      <c r="B380" s="747"/>
      <c r="C380" s="476" t="s">
        <v>271</v>
      </c>
      <c r="D380" s="167" t="s">
        <v>168</v>
      </c>
    </row>
    <row r="381" spans="1:4" ht="14.4" thickBot="1">
      <c r="A381" s="748" t="s">
        <v>253</v>
      </c>
      <c r="B381" s="749"/>
      <c r="C381" s="197">
        <v>7638.3</v>
      </c>
      <c r="D381" s="129">
        <v>32064.52</v>
      </c>
    </row>
    <row r="382" spans="1:4" ht="14.4" thickBot="1">
      <c r="A382" s="494" t="s">
        <v>151</v>
      </c>
      <c r="B382" s="496"/>
      <c r="C382" s="202">
        <f>SUM(C381:C381)</f>
        <v>7638.3</v>
      </c>
      <c r="D382" s="202">
        <f>SUM(D381:D381)</f>
        <v>32064.52</v>
      </c>
    </row>
    <row r="385" spans="1:11">
      <c r="A385" s="750" t="s">
        <v>378</v>
      </c>
      <c r="B385" s="751"/>
      <c r="C385" s="751"/>
      <c r="D385" s="751"/>
      <c r="E385" s="600"/>
    </row>
    <row r="386" spans="1:11" ht="14.4" thickBot="1">
      <c r="A386" s="182"/>
      <c r="B386" s="182"/>
      <c r="C386" s="182"/>
      <c r="D386" s="182"/>
      <c r="E386"/>
    </row>
    <row r="387" spans="1:11" ht="27" thickBot="1">
      <c r="A387" s="490" t="s">
        <v>121</v>
      </c>
      <c r="B387" s="738"/>
      <c r="C387" s="79" t="s">
        <v>323</v>
      </c>
      <c r="D387" s="79" t="s">
        <v>324</v>
      </c>
      <c r="E387"/>
    </row>
    <row r="388" spans="1:11" ht="14.4" thickBot="1">
      <c r="A388" s="492" t="s">
        <v>325</v>
      </c>
      <c r="B388" s="752"/>
      <c r="C388" s="253">
        <v>39218.22</v>
      </c>
      <c r="D388" s="254">
        <v>16692.66</v>
      </c>
      <c r="E388"/>
    </row>
    <row r="389" spans="1:11">
      <c r="A389"/>
      <c r="B389"/>
      <c r="C389"/>
      <c r="D389"/>
      <c r="E389"/>
    </row>
    <row r="390" spans="1:11" ht="29.25" customHeight="1">
      <c r="A390" s="753" t="s">
        <v>420</v>
      </c>
      <c r="B390" s="754"/>
      <c r="C390" s="754"/>
      <c r="D390" s="600"/>
      <c r="E390" s="600"/>
    </row>
    <row r="395" spans="1:11">
      <c r="A395" s="755" t="s">
        <v>411</v>
      </c>
      <c r="B395" s="755"/>
      <c r="C395" s="755"/>
      <c r="D395" s="755"/>
      <c r="E395" s="755"/>
      <c r="F395" s="755"/>
      <c r="G395" s="755"/>
      <c r="H395" s="755"/>
      <c r="I395" s="755"/>
    </row>
    <row r="397" spans="1:11">
      <c r="A397" s="755" t="s">
        <v>377</v>
      </c>
      <c r="B397" s="755"/>
      <c r="C397" s="755"/>
      <c r="D397" s="755"/>
      <c r="E397" s="755"/>
      <c r="F397" s="755"/>
      <c r="G397" s="755"/>
      <c r="H397" s="755"/>
      <c r="I397" s="755"/>
    </row>
    <row r="398" spans="1:11" ht="16.2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4" thickBot="1">
      <c r="A399" s="731" t="s">
        <v>115</v>
      </c>
      <c r="B399" s="733" t="s">
        <v>57</v>
      </c>
      <c r="C399" s="734"/>
      <c r="D399" s="735"/>
      <c r="E399" s="736" t="s">
        <v>144</v>
      </c>
      <c r="F399" s="737"/>
      <c r="G399" s="738"/>
      <c r="H399" s="733" t="s">
        <v>58</v>
      </c>
      <c r="I399" s="737"/>
      <c r="J399" s="738"/>
      <c r="K399" s="473" t="s">
        <v>162</v>
      </c>
    </row>
    <row r="400" spans="1:11" ht="97.2" thickBot="1">
      <c r="A400" s="732"/>
      <c r="B400" s="414" t="s">
        <v>143</v>
      </c>
      <c r="C400" s="415" t="s">
        <v>126</v>
      </c>
      <c r="D400" s="416" t="s">
        <v>45</v>
      </c>
      <c r="E400" s="461" t="s">
        <v>250</v>
      </c>
      <c r="F400" s="461" t="s">
        <v>432</v>
      </c>
      <c r="G400" s="417" t="s">
        <v>251</v>
      </c>
      <c r="H400" s="414" t="s">
        <v>143</v>
      </c>
      <c r="I400" s="415" t="s">
        <v>145</v>
      </c>
      <c r="J400" s="418" t="s">
        <v>159</v>
      </c>
      <c r="K400" s="474"/>
    </row>
    <row r="401" spans="1:11" ht="14.4" thickBot="1">
      <c r="A401" s="82" t="s">
        <v>167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4" thickBot="1">
      <c r="A402" s="391" t="s">
        <v>59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60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61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4" thickBot="1">
      <c r="A405" s="410" t="s">
        <v>62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2">
        <f>SUM(B405:E405)+SUM(H405:J405)</f>
        <v>0</v>
      </c>
    </row>
    <row r="406" spans="1:11" ht="14.4" thickBot="1">
      <c r="A406" s="391" t="s">
        <v>63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64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65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66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67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68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2">
        <f>SUM(B411:E411)+SUM(H411:J411)</f>
        <v>0</v>
      </c>
    </row>
    <row r="412" spans="1:11" ht="19.5" customHeight="1" thickBot="1">
      <c r="A412" s="419" t="s">
        <v>168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487" t="s">
        <v>376</v>
      </c>
      <c r="B414" s="739"/>
      <c r="C414" s="739"/>
    </row>
    <row r="415" spans="1:11" ht="14.4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1.8" thickBot="1">
      <c r="A416" s="740" t="s">
        <v>146</v>
      </c>
      <c r="B416" s="741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42" t="s">
        <v>152</v>
      </c>
      <c r="B417" s="743"/>
      <c r="C417" s="124"/>
      <c r="D417" s="124"/>
      <c r="E417" s="261"/>
      <c r="F417" s="261"/>
      <c r="G417" s="261"/>
      <c r="H417" s="261"/>
      <c r="I417" s="261"/>
    </row>
    <row r="418" spans="1:9">
      <c r="A418" s="744" t="s">
        <v>153</v>
      </c>
      <c r="B418" s="745"/>
      <c r="C418" s="125"/>
      <c r="D418" s="125"/>
      <c r="E418" s="260"/>
      <c r="F418" s="260"/>
      <c r="G418" s="260"/>
      <c r="H418" s="260"/>
      <c r="I418" s="260"/>
    </row>
    <row r="419" spans="1:9">
      <c r="A419" s="744" t="s">
        <v>125</v>
      </c>
      <c r="B419" s="745"/>
      <c r="C419" s="125"/>
      <c r="D419" s="125"/>
      <c r="E419" s="262"/>
      <c r="F419" s="262"/>
      <c r="G419" s="262"/>
      <c r="H419" s="262"/>
      <c r="I419" s="262"/>
    </row>
    <row r="420" spans="1:9">
      <c r="A420" s="723" t="s">
        <v>81</v>
      </c>
      <c r="B420" s="724"/>
      <c r="C420" s="126">
        <v>0</v>
      </c>
      <c r="D420" s="126">
        <f>D421+D424+D425+D426+D427</f>
        <v>0</v>
      </c>
    </row>
    <row r="421" spans="1:9">
      <c r="A421" s="612" t="s">
        <v>294</v>
      </c>
      <c r="B421" s="613"/>
      <c r="C421" s="127"/>
      <c r="D421" s="127">
        <f>D422-D423</f>
        <v>0</v>
      </c>
    </row>
    <row r="422" spans="1:9">
      <c r="A422" s="725" t="s">
        <v>179</v>
      </c>
      <c r="B422" s="726"/>
      <c r="C422" s="128">
        <v>0</v>
      </c>
      <c r="D422" s="128"/>
    </row>
    <row r="423" spans="1:9" ht="25.5" customHeight="1">
      <c r="A423" s="725" t="s">
        <v>181</v>
      </c>
      <c r="B423" s="726"/>
      <c r="C423" s="128">
        <v>0</v>
      </c>
      <c r="D423" s="128"/>
    </row>
    <row r="424" spans="1:9">
      <c r="A424" s="727" t="s">
        <v>82</v>
      </c>
      <c r="B424" s="728"/>
      <c r="C424" s="129"/>
      <c r="D424" s="129"/>
    </row>
    <row r="425" spans="1:9">
      <c r="A425" s="727" t="s">
        <v>154</v>
      </c>
      <c r="B425" s="728"/>
      <c r="C425" s="129"/>
      <c r="D425" s="129"/>
    </row>
    <row r="426" spans="1:9">
      <c r="A426" s="727" t="s">
        <v>83</v>
      </c>
      <c r="B426" s="728"/>
      <c r="C426" s="129"/>
      <c r="D426" s="129"/>
    </row>
    <row r="427" spans="1:9">
      <c r="A427" s="727" t="s">
        <v>42</v>
      </c>
      <c r="B427" s="728"/>
      <c r="C427" s="129">
        <v>0</v>
      </c>
      <c r="D427" s="129"/>
    </row>
    <row r="428" spans="1:9" ht="24.75" customHeight="1" thickBot="1">
      <c r="A428" s="729" t="s">
        <v>84</v>
      </c>
      <c r="B428" s="730"/>
      <c r="C428" s="125"/>
      <c r="D428" s="125"/>
    </row>
    <row r="429" spans="1:9" ht="16.2" thickBot="1">
      <c r="A429" s="708" t="s">
        <v>151</v>
      </c>
      <c r="B429" s="709"/>
      <c r="C429" s="118">
        <f>SUM(C417+C418+C419+C420+C428)</f>
        <v>0</v>
      </c>
      <c r="D429" s="118">
        <f>SUM(D417+D418+D419+D420+D428)</f>
        <v>0</v>
      </c>
    </row>
    <row r="431" spans="1:9">
      <c r="A431" s="698" t="s">
        <v>375</v>
      </c>
      <c r="B431" s="710"/>
      <c r="C431" s="710"/>
      <c r="D431" s="600"/>
      <c r="E431" s="600"/>
    </row>
    <row r="432" spans="1:9" ht="14.4" thickBot="1">
      <c r="A432" s="180"/>
      <c r="B432" s="180"/>
      <c r="C432" s="180"/>
      <c r="D432" s="180"/>
    </row>
    <row r="433" spans="1:5" ht="33.75" customHeight="1">
      <c r="A433" s="373"/>
      <c r="B433" s="711" t="s">
        <v>365</v>
      </c>
      <c r="C433" s="711"/>
      <c r="D433" s="711"/>
      <c r="E433" s="712"/>
    </row>
    <row r="434" spans="1:5">
      <c r="A434" s="423" t="s">
        <v>366</v>
      </c>
      <c r="B434" s="475" t="s">
        <v>367</v>
      </c>
      <c r="C434" s="713" t="s">
        <v>368</v>
      </c>
      <c r="D434" s="713"/>
      <c r="E434" s="714"/>
    </row>
    <row r="435" spans="1:5" ht="14.4" thickBot="1">
      <c r="A435" s="424"/>
      <c r="B435" s="425"/>
      <c r="C435" s="425" t="s">
        <v>369</v>
      </c>
      <c r="D435" s="425" t="s">
        <v>370</v>
      </c>
      <c r="E435" s="426" t="s">
        <v>371</v>
      </c>
    </row>
    <row r="436" spans="1:5">
      <c r="A436" s="427" t="s">
        <v>132</v>
      </c>
      <c r="B436" s="428">
        <v>0</v>
      </c>
      <c r="C436" s="429">
        <v>0</v>
      </c>
      <c r="D436" s="429">
        <v>0</v>
      </c>
      <c r="E436" s="430">
        <v>0</v>
      </c>
    </row>
    <row r="437" spans="1:5" ht="14.4" thickBot="1">
      <c r="A437" s="431" t="s">
        <v>162</v>
      </c>
      <c r="B437" s="432">
        <f>B436</f>
        <v>0</v>
      </c>
      <c r="C437" s="432">
        <f>C436</f>
        <v>0</v>
      </c>
      <c r="D437" s="432">
        <f>D436</f>
        <v>0</v>
      </c>
      <c r="E437" s="433">
        <f>E436</f>
        <v>0</v>
      </c>
    </row>
    <row r="440" spans="1:5" ht="29.25" customHeight="1">
      <c r="A440" s="698" t="s">
        <v>429</v>
      </c>
      <c r="B440" s="710"/>
      <c r="C440" s="710"/>
      <c r="D440" s="488"/>
      <c r="E440" s="488"/>
    </row>
    <row r="441" spans="1:5" ht="14.4" thickBot="1">
      <c r="A441" s="28"/>
      <c r="B441" s="28"/>
      <c r="C441" s="28"/>
    </row>
    <row r="442" spans="1:5" ht="14.4" thickBot="1">
      <c r="A442" s="715" t="s">
        <v>372</v>
      </c>
      <c r="B442" s="716"/>
      <c r="C442" s="187" t="s">
        <v>373</v>
      </c>
    </row>
    <row r="443" spans="1:5">
      <c r="A443" s="717"/>
      <c r="B443" s="718"/>
      <c r="C443" s="434"/>
    </row>
    <row r="444" spans="1:5" ht="51" customHeight="1">
      <c r="A444" s="719" t="s">
        <v>374</v>
      </c>
      <c r="B444" s="720"/>
      <c r="C444" s="435"/>
    </row>
    <row r="445" spans="1:5" ht="14.4" thickBot="1">
      <c r="A445" s="721"/>
      <c r="B445" s="722"/>
      <c r="C445" s="434"/>
    </row>
    <row r="446" spans="1:5" ht="14.4" thickBot="1">
      <c r="A446" s="692" t="s">
        <v>38</v>
      </c>
      <c r="B446" s="693"/>
      <c r="C446" s="436">
        <f>C444</f>
        <v>0</v>
      </c>
    </row>
    <row r="449" spans="1:4">
      <c r="A449" s="180" t="s">
        <v>327</v>
      </c>
      <c r="B449" s="180"/>
      <c r="C449" s="180"/>
      <c r="D449" s="180"/>
    </row>
    <row r="450" spans="1:4" ht="14.4" thickBot="1">
      <c r="A450" s="182"/>
      <c r="B450" s="182"/>
      <c r="C450" s="182"/>
      <c r="D450" s="182"/>
    </row>
    <row r="451" spans="1:4" ht="14.4" thickBot="1">
      <c r="A451" s="255" t="s">
        <v>80</v>
      </c>
      <c r="B451" s="256"/>
      <c r="C451" s="256"/>
      <c r="D451" s="257"/>
    </row>
    <row r="452" spans="1:4" ht="14.4" thickBot="1">
      <c r="A452" s="694" t="s">
        <v>167</v>
      </c>
      <c r="B452" s="695"/>
      <c r="C452" s="696" t="s">
        <v>160</v>
      </c>
      <c r="D452" s="697"/>
    </row>
    <row r="453" spans="1:4" ht="14.4" thickBot="1">
      <c r="A453" s="258"/>
      <c r="B453" s="259"/>
      <c r="C453" s="259"/>
      <c r="D453" s="263"/>
    </row>
    <row r="456" spans="1:4">
      <c r="A456" s="698" t="s">
        <v>404</v>
      </c>
      <c r="B456" s="698"/>
      <c r="C456" s="698"/>
      <c r="D456" s="680"/>
    </row>
    <row r="457" spans="1:4" ht="14.25" customHeight="1">
      <c r="A457" s="699" t="s">
        <v>274</v>
      </c>
      <c r="B457" s="699"/>
      <c r="C457" s="699"/>
    </row>
    <row r="458" spans="1:4" ht="14.4" thickBot="1">
      <c r="A458" s="268"/>
      <c r="B458" s="269"/>
      <c r="C458" s="269"/>
    </row>
    <row r="459" spans="1:4" ht="16.2" thickBot="1">
      <c r="A459" s="700" t="s">
        <v>31</v>
      </c>
      <c r="B459" s="701"/>
      <c r="C459" s="187" t="s">
        <v>46</v>
      </c>
      <c r="D459" s="187" t="s">
        <v>161</v>
      </c>
    </row>
    <row r="460" spans="1:4">
      <c r="A460" s="702" t="s">
        <v>328</v>
      </c>
      <c r="B460" s="703"/>
      <c r="C460" s="270"/>
      <c r="D460" s="271"/>
    </row>
    <row r="461" spans="1:4">
      <c r="A461" s="704" t="s">
        <v>329</v>
      </c>
      <c r="B461" s="705"/>
      <c r="C461" s="272"/>
      <c r="D461" s="273"/>
    </row>
    <row r="462" spans="1:4">
      <c r="A462" s="706" t="s">
        <v>54</v>
      </c>
      <c r="B462" s="707"/>
      <c r="C462" s="274"/>
      <c r="D462" s="275"/>
    </row>
    <row r="463" spans="1:4">
      <c r="A463" s="676" t="s">
        <v>55</v>
      </c>
      <c r="B463" s="677"/>
      <c r="C463" s="272"/>
      <c r="D463" s="273"/>
    </row>
    <row r="464" spans="1:4" ht="13.5" customHeight="1" thickBot="1">
      <c r="A464" s="678" t="s">
        <v>56</v>
      </c>
      <c r="B464" s="679"/>
      <c r="C464" s="276"/>
      <c r="D464" s="277"/>
    </row>
    <row r="472" spans="1:3">
      <c r="A472" s="421" t="s">
        <v>405</v>
      </c>
      <c r="B472" s="421"/>
      <c r="C472" s="421"/>
    </row>
    <row r="473" spans="1:3" ht="14.4" thickBot="1">
      <c r="A473" s="337"/>
      <c r="B473" s="154"/>
      <c r="C473" s="154"/>
    </row>
    <row r="474" spans="1:3" ht="27" thickBot="1">
      <c r="A474" s="472"/>
      <c r="B474" s="278" t="s">
        <v>47</v>
      </c>
      <c r="C474" s="174" t="s">
        <v>119</v>
      </c>
    </row>
    <row r="475" spans="1:3" ht="14.4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23" t="s">
        <v>350</v>
      </c>
      <c r="B476" s="334">
        <f>SUM(B478:B480)</f>
        <v>0</v>
      </c>
      <c r="C476" s="334">
        <f>SUM(C478:C480)</f>
        <v>0</v>
      </c>
    </row>
    <row r="477" spans="1:3">
      <c r="A477" s="325" t="s">
        <v>148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4" thickBot="1">
      <c r="A480" s="341"/>
      <c r="B480" s="332"/>
      <c r="C480" s="339"/>
    </row>
    <row r="481" spans="1:3">
      <c r="A481" s="323" t="s">
        <v>351</v>
      </c>
      <c r="B481" s="334">
        <f>SUM(B483:B485)</f>
        <v>0</v>
      </c>
      <c r="C481" s="334">
        <f>SUM(C483:C485)</f>
        <v>0</v>
      </c>
    </row>
    <row r="482" spans="1:3">
      <c r="A482" s="325" t="s">
        <v>148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4" thickBot="1">
      <c r="A485" s="338"/>
      <c r="B485" s="332"/>
      <c r="C485" s="339"/>
    </row>
    <row r="486" spans="1:3" ht="14.4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40" t="s">
        <v>350</v>
      </c>
      <c r="B487" s="280">
        <f>SUM(B489:B491)</f>
        <v>0</v>
      </c>
      <c r="C487" s="280">
        <f>SUM(C489:C491)</f>
        <v>0</v>
      </c>
    </row>
    <row r="488" spans="1:3">
      <c r="A488" s="327" t="s">
        <v>148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4" thickBot="1">
      <c r="A491" s="338"/>
      <c r="B491" s="332"/>
      <c r="C491" s="339"/>
    </row>
    <row r="492" spans="1:3">
      <c r="A492" s="330" t="s">
        <v>351</v>
      </c>
      <c r="B492" s="336">
        <f>SUM(B494:B496)</f>
        <v>0</v>
      </c>
      <c r="C492" s="336">
        <f>SUM(C494:C496)</f>
        <v>0</v>
      </c>
    </row>
    <row r="493" spans="1:3">
      <c r="A493" s="327" t="s">
        <v>148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4.4" thickBot="1">
      <c r="A496" s="343"/>
      <c r="B496" s="344"/>
      <c r="C496" s="344"/>
    </row>
    <row r="497" spans="1:9">
      <c r="A497" s="421"/>
      <c r="B497" s="421"/>
      <c r="C497" s="421"/>
    </row>
    <row r="498" spans="1:9">
      <c r="A498" s="421"/>
      <c r="B498" s="421"/>
      <c r="C498" s="421"/>
    </row>
    <row r="499" spans="1:9" ht="43.5" customHeight="1">
      <c r="A499" s="487" t="s">
        <v>421</v>
      </c>
      <c r="B499" s="487"/>
      <c r="C499" s="487"/>
      <c r="D499" s="487"/>
      <c r="E499" s="680"/>
      <c r="F499" s="680"/>
      <c r="G499" s="680"/>
      <c r="H499" s="680"/>
      <c r="I499" s="680"/>
    </row>
    <row r="500" spans="1:9" ht="14.4" thickBot="1">
      <c r="A500" s="459"/>
      <c r="B500" s="459"/>
      <c r="C500" s="459"/>
      <c r="D500" s="459"/>
      <c r="E500" s="1"/>
      <c r="F500" s="1"/>
      <c r="G500" s="1"/>
      <c r="H500" s="1"/>
      <c r="I500" s="1"/>
    </row>
    <row r="501" spans="1:9" ht="55.5" customHeight="1" thickBot="1">
      <c r="A501" s="681" t="s">
        <v>435</v>
      </c>
      <c r="B501" s="682"/>
      <c r="C501" s="683"/>
      <c r="D501" s="684"/>
    </row>
    <row r="502" spans="1:9" ht="24.75" customHeight="1" thickBot="1">
      <c r="A502" s="500" t="s">
        <v>167</v>
      </c>
      <c r="B502" s="685"/>
      <c r="C502" s="686" t="s">
        <v>168</v>
      </c>
      <c r="D502" s="687"/>
    </row>
    <row r="503" spans="1:9" ht="20.25" customHeight="1" thickBot="1">
      <c r="A503" s="688"/>
      <c r="B503" s="689"/>
      <c r="C503" s="690"/>
      <c r="D503" s="691"/>
    </row>
    <row r="504" spans="1:9">
      <c r="A504" s="421"/>
      <c r="B504" s="421"/>
      <c r="C504" s="421"/>
    </row>
    <row r="505" spans="1:9">
      <c r="A505" s="421"/>
      <c r="B505" s="421"/>
      <c r="C505" s="421"/>
    </row>
    <row r="506" spans="1:9">
      <c r="A506" s="421"/>
      <c r="B506" s="421"/>
      <c r="C506" s="421"/>
    </row>
    <row r="507" spans="1:9">
      <c r="A507" s="421"/>
      <c r="B507" s="421"/>
      <c r="C507" s="421"/>
    </row>
    <row r="508" spans="1:9">
      <c r="A508" s="421"/>
      <c r="B508" s="421"/>
      <c r="C508" s="421"/>
    </row>
    <row r="509" spans="1:9">
      <c r="A509" s="421"/>
      <c r="B509" s="421"/>
      <c r="C509" s="421"/>
    </row>
    <row r="510" spans="1:9">
      <c r="A510" s="421"/>
      <c r="B510" s="421"/>
      <c r="C510" s="421"/>
    </row>
    <row r="511" spans="1:9">
      <c r="A511" s="421"/>
      <c r="B511" s="421"/>
      <c r="C511" s="421"/>
    </row>
    <row r="512" spans="1:9">
      <c r="A512" s="421"/>
      <c r="B512" s="421"/>
      <c r="C512" s="421"/>
    </row>
    <row r="513" spans="1:7">
      <c r="A513" s="421" t="s">
        <v>412</v>
      </c>
      <c r="B513" s="421"/>
      <c r="C513" s="421"/>
    </row>
    <row r="514" spans="1:7">
      <c r="A514" s="535" t="s">
        <v>395</v>
      </c>
      <c r="B514" s="535"/>
      <c r="C514" s="535"/>
    </row>
    <row r="515" spans="1:7" ht="14.4" thickBot="1">
      <c r="A515" s="421"/>
      <c r="B515" s="421"/>
      <c r="C515" s="421"/>
    </row>
    <row r="516" spans="1:7" ht="23.4" thickBot="1">
      <c r="A516" s="670" t="s">
        <v>88</v>
      </c>
      <c r="B516" s="671"/>
      <c r="C516" s="671"/>
      <c r="D516" s="672"/>
      <c r="E516" s="294" t="s">
        <v>47</v>
      </c>
      <c r="F516" s="295" t="s">
        <v>119</v>
      </c>
      <c r="G516" s="289"/>
    </row>
    <row r="517" spans="1:7" ht="14.25" customHeight="1" thickBot="1">
      <c r="A517" s="658" t="s">
        <v>336</v>
      </c>
      <c r="B517" s="659"/>
      <c r="C517" s="659"/>
      <c r="D517" s="660"/>
      <c r="E517" s="296">
        <f>SUM(E518:E525)</f>
        <v>155536.15</v>
      </c>
      <c r="F517" s="296">
        <f>SUM(F518:F525)</f>
        <v>152037.69</v>
      </c>
      <c r="G517" s="290"/>
    </row>
    <row r="518" spans="1:7">
      <c r="A518" s="667" t="s">
        <v>190</v>
      </c>
      <c r="B518" s="668"/>
      <c r="C518" s="668"/>
      <c r="D518" s="669"/>
      <c r="E518" s="297">
        <v>155536.15</v>
      </c>
      <c r="F518" s="298">
        <v>275.29000000000002</v>
      </c>
      <c r="G518" s="130"/>
    </row>
    <row r="519" spans="1:7">
      <c r="A519" s="649" t="s">
        <v>191</v>
      </c>
      <c r="B519" s="650"/>
      <c r="C519" s="650"/>
      <c r="D519" s="651"/>
      <c r="E519" s="300"/>
      <c r="F519" s="301"/>
      <c r="G519" s="130"/>
    </row>
    <row r="520" spans="1:7">
      <c r="A520" s="649" t="s">
        <v>192</v>
      </c>
      <c r="B520" s="650"/>
      <c r="C520" s="650"/>
      <c r="D520" s="651"/>
      <c r="E520" s="300"/>
      <c r="F520" s="301"/>
      <c r="G520" s="130"/>
    </row>
    <row r="521" spans="1:7">
      <c r="A521" s="673" t="s">
        <v>193</v>
      </c>
      <c r="B521" s="674"/>
      <c r="C521" s="674"/>
      <c r="D521" s="675"/>
      <c r="E521" s="300"/>
      <c r="F521" s="301">
        <v>149412.5</v>
      </c>
      <c r="G521" s="130"/>
    </row>
    <row r="522" spans="1:7">
      <c r="A522" s="649" t="s">
        <v>194</v>
      </c>
      <c r="B522" s="650"/>
      <c r="C522" s="650"/>
      <c r="D522" s="651"/>
      <c r="E522" s="300"/>
      <c r="F522" s="301"/>
      <c r="G522" s="130"/>
    </row>
    <row r="523" spans="1:7">
      <c r="A523" s="652" t="s">
        <v>195</v>
      </c>
      <c r="B523" s="653"/>
      <c r="C523" s="653"/>
      <c r="D523" s="654"/>
      <c r="E523" s="300"/>
      <c r="F523" s="301"/>
      <c r="G523" s="130"/>
    </row>
    <row r="524" spans="1:7">
      <c r="A524" s="652" t="s">
        <v>196</v>
      </c>
      <c r="B524" s="653"/>
      <c r="C524" s="653"/>
      <c r="D524" s="654"/>
      <c r="E524" s="300"/>
      <c r="F524" s="301"/>
      <c r="G524" s="130"/>
    </row>
    <row r="525" spans="1:7" ht="14.4" thickBot="1">
      <c r="A525" s="655" t="s">
        <v>197</v>
      </c>
      <c r="B525" s="656"/>
      <c r="C525" s="656"/>
      <c r="D525" s="657"/>
      <c r="E525" s="302"/>
      <c r="F525" s="303">
        <v>2349.9</v>
      </c>
      <c r="G525" s="130"/>
    </row>
    <row r="526" spans="1:7" ht="14.4" thickBot="1">
      <c r="A526" s="658" t="s">
        <v>330</v>
      </c>
      <c r="B526" s="659"/>
      <c r="C526" s="659"/>
      <c r="D526" s="660"/>
      <c r="E526" s="304">
        <v>91.03</v>
      </c>
      <c r="F526" s="305">
        <v>27.86</v>
      </c>
      <c r="G526" s="291"/>
    </row>
    <row r="527" spans="1:7" ht="14.4" thickBot="1">
      <c r="A527" s="661" t="s">
        <v>331</v>
      </c>
      <c r="B527" s="662"/>
      <c r="C527" s="662"/>
      <c r="D527" s="663"/>
      <c r="E527" s="306"/>
      <c r="F527" s="307"/>
      <c r="G527" s="291"/>
    </row>
    <row r="528" spans="1:7" ht="14.4" thickBot="1">
      <c r="A528" s="661" t="s">
        <v>332</v>
      </c>
      <c r="B528" s="662"/>
      <c r="C528" s="662"/>
      <c r="D528" s="663"/>
      <c r="E528" s="304"/>
      <c r="F528" s="305"/>
      <c r="G528" s="291"/>
    </row>
    <row r="529" spans="1:7" ht="14.4" thickBot="1">
      <c r="A529" s="664" t="s">
        <v>422</v>
      </c>
      <c r="B529" s="665"/>
      <c r="C529" s="665"/>
      <c r="D529" s="666"/>
      <c r="E529" s="304"/>
      <c r="F529" s="305"/>
      <c r="G529" s="291"/>
    </row>
    <row r="530" spans="1:7" ht="14.4" thickBot="1">
      <c r="A530" s="664" t="s">
        <v>333</v>
      </c>
      <c r="B530" s="665"/>
      <c r="C530" s="665"/>
      <c r="D530" s="666"/>
      <c r="E530" s="296">
        <f>E531+E539+E542+E545</f>
        <v>0</v>
      </c>
      <c r="F530" s="296">
        <f>SUM(F531+F539+F542+F545)</f>
        <v>0</v>
      </c>
      <c r="G530" s="290"/>
    </row>
    <row r="531" spans="1:7">
      <c r="A531" s="667" t="s">
        <v>89</v>
      </c>
      <c r="B531" s="668"/>
      <c r="C531" s="668"/>
      <c r="D531" s="669"/>
      <c r="E531" s="308">
        <f>SUM(E532:E538)</f>
        <v>0</v>
      </c>
      <c r="F531" s="308">
        <f>SUM(F532:F538)</f>
        <v>0</v>
      </c>
      <c r="G531" s="292"/>
    </row>
    <row r="532" spans="1:7">
      <c r="A532" s="634" t="s">
        <v>90</v>
      </c>
      <c r="B532" s="635"/>
      <c r="C532" s="635"/>
      <c r="D532" s="636"/>
      <c r="E532" s="309"/>
      <c r="F532" s="310"/>
      <c r="G532" s="293"/>
    </row>
    <row r="533" spans="1:7">
      <c r="A533" s="634" t="s">
        <v>91</v>
      </c>
      <c r="B533" s="635"/>
      <c r="C533" s="635"/>
      <c r="D533" s="636"/>
      <c r="E533" s="309"/>
      <c r="F533" s="310"/>
      <c r="G533" s="293"/>
    </row>
    <row r="534" spans="1:7">
      <c r="A534" s="634" t="s">
        <v>92</v>
      </c>
      <c r="B534" s="635"/>
      <c r="C534" s="635"/>
      <c r="D534" s="636"/>
      <c r="E534" s="309"/>
      <c r="F534" s="310"/>
      <c r="G534" s="293"/>
    </row>
    <row r="535" spans="1:7">
      <c r="A535" s="634" t="s">
        <v>198</v>
      </c>
      <c r="B535" s="635"/>
      <c r="C535" s="635"/>
      <c r="D535" s="636"/>
      <c r="E535" s="309"/>
      <c r="F535" s="310"/>
      <c r="G535" s="293"/>
    </row>
    <row r="536" spans="1:7">
      <c r="A536" s="634" t="s">
        <v>96</v>
      </c>
      <c r="B536" s="635"/>
      <c r="C536" s="635"/>
      <c r="D536" s="636"/>
      <c r="E536" s="309"/>
      <c r="F536" s="310"/>
      <c r="G536" s="293"/>
    </row>
    <row r="537" spans="1:7">
      <c r="A537" s="634" t="s">
        <v>199</v>
      </c>
      <c r="B537" s="635"/>
      <c r="C537" s="635"/>
      <c r="D537" s="636"/>
      <c r="E537" s="309"/>
      <c r="F537" s="310"/>
      <c r="G537" s="293"/>
    </row>
    <row r="538" spans="1:7">
      <c r="A538" s="634" t="s">
        <v>97</v>
      </c>
      <c r="B538" s="635"/>
      <c r="C538" s="635"/>
      <c r="D538" s="636"/>
      <c r="E538" s="309"/>
      <c r="F538" s="310"/>
      <c r="G538" s="293"/>
    </row>
    <row r="539" spans="1:7">
      <c r="A539" s="652" t="s">
        <v>98</v>
      </c>
      <c r="B539" s="653"/>
      <c r="C539" s="653"/>
      <c r="D539" s="654"/>
      <c r="E539" s="311">
        <f>SUM(E540:E541)</f>
        <v>0</v>
      </c>
      <c r="F539" s="311">
        <f>SUM(F540:F541)</f>
        <v>0</v>
      </c>
      <c r="G539" s="292"/>
    </row>
    <row r="540" spans="1:7">
      <c r="A540" s="634" t="s">
        <v>99</v>
      </c>
      <c r="B540" s="635"/>
      <c r="C540" s="635"/>
      <c r="D540" s="636"/>
      <c r="E540" s="309"/>
      <c r="F540" s="310"/>
      <c r="G540" s="293"/>
    </row>
    <row r="541" spans="1:7">
      <c r="A541" s="634" t="s">
        <v>100</v>
      </c>
      <c r="B541" s="635"/>
      <c r="C541" s="635"/>
      <c r="D541" s="636"/>
      <c r="E541" s="309"/>
      <c r="F541" s="310"/>
      <c r="G541" s="293"/>
    </row>
    <row r="542" spans="1:7">
      <c r="A542" s="649" t="s">
        <v>101</v>
      </c>
      <c r="B542" s="650"/>
      <c r="C542" s="650"/>
      <c r="D542" s="651"/>
      <c r="E542" s="311">
        <f>SUM(E543:E544)</f>
        <v>0</v>
      </c>
      <c r="F542" s="311">
        <f>SUM(F543:F544)</f>
        <v>0</v>
      </c>
      <c r="G542" s="292"/>
    </row>
    <row r="543" spans="1:7">
      <c r="A543" s="634" t="s">
        <v>102</v>
      </c>
      <c r="B543" s="635"/>
      <c r="C543" s="635"/>
      <c r="D543" s="636"/>
      <c r="E543" s="309"/>
      <c r="F543" s="310"/>
      <c r="G543" s="293"/>
    </row>
    <row r="544" spans="1:7">
      <c r="A544" s="634" t="s">
        <v>103</v>
      </c>
      <c r="B544" s="635"/>
      <c r="C544" s="635"/>
      <c r="D544" s="636"/>
      <c r="E544" s="309"/>
      <c r="F544" s="310"/>
      <c r="G544" s="293"/>
    </row>
    <row r="545" spans="1:7">
      <c r="A545" s="649" t="s">
        <v>104</v>
      </c>
      <c r="B545" s="650"/>
      <c r="C545" s="650"/>
      <c r="D545" s="651"/>
      <c r="E545" s="311">
        <f>SUM(E546:E559)</f>
        <v>0</v>
      </c>
      <c r="F545" s="311">
        <f>SUM(F546:F559)</f>
        <v>0</v>
      </c>
      <c r="G545" s="292"/>
    </row>
    <row r="546" spans="1:7">
      <c r="A546" s="634" t="s">
        <v>105</v>
      </c>
      <c r="B546" s="635"/>
      <c r="C546" s="635"/>
      <c r="D546" s="636"/>
      <c r="E546" s="300"/>
      <c r="F546" s="301"/>
      <c r="G546" s="130"/>
    </row>
    <row r="547" spans="1:7">
      <c r="A547" s="634" t="s">
        <v>106</v>
      </c>
      <c r="B547" s="635"/>
      <c r="C547" s="635"/>
      <c r="D547" s="636"/>
      <c r="E547" s="300"/>
      <c r="F547" s="301"/>
      <c r="G547" s="130"/>
    </row>
    <row r="548" spans="1:7">
      <c r="A548" s="634" t="s">
        <v>200</v>
      </c>
      <c r="B548" s="635"/>
      <c r="C548" s="635"/>
      <c r="D548" s="636"/>
      <c r="E548" s="312">
        <v>0</v>
      </c>
      <c r="F548" s="299"/>
      <c r="G548" s="130"/>
    </row>
    <row r="549" spans="1:7">
      <c r="A549" s="634" t="s">
        <v>107</v>
      </c>
      <c r="B549" s="635"/>
      <c r="C549" s="635"/>
      <c r="D549" s="636"/>
      <c r="E549" s="300"/>
      <c r="F549" s="301"/>
      <c r="G549" s="130"/>
    </row>
    <row r="550" spans="1:7">
      <c r="A550" s="634" t="s">
        <v>201</v>
      </c>
      <c r="B550" s="635"/>
      <c r="C550" s="635"/>
      <c r="D550" s="636"/>
      <c r="E550" s="300"/>
      <c r="F550" s="301"/>
      <c r="G550" s="130"/>
    </row>
    <row r="551" spans="1:7">
      <c r="A551" s="634" t="s">
        <v>202</v>
      </c>
      <c r="B551" s="635"/>
      <c r="C551" s="635"/>
      <c r="D551" s="636"/>
      <c r="E551" s="300"/>
      <c r="F551" s="301"/>
      <c r="G551" s="130"/>
    </row>
    <row r="552" spans="1:7">
      <c r="A552" s="634" t="s">
        <v>110</v>
      </c>
      <c r="B552" s="635"/>
      <c r="C552" s="635"/>
      <c r="D552" s="636"/>
      <c r="E552" s="300"/>
      <c r="F552" s="301"/>
      <c r="G552" s="130"/>
    </row>
    <row r="553" spans="1:7">
      <c r="A553" s="634" t="s">
        <v>111</v>
      </c>
      <c r="B553" s="635"/>
      <c r="C553" s="635"/>
      <c r="D553" s="636"/>
      <c r="E553" s="300"/>
      <c r="F553" s="301"/>
      <c r="G553" s="130"/>
    </row>
    <row r="554" spans="1:7">
      <c r="A554" s="634" t="s">
        <v>112</v>
      </c>
      <c r="B554" s="635"/>
      <c r="C554" s="635"/>
      <c r="D554" s="636"/>
      <c r="E554" s="300"/>
      <c r="F554" s="301"/>
      <c r="G554" s="130"/>
    </row>
    <row r="555" spans="1:7">
      <c r="A555" s="637" t="s">
        <v>113</v>
      </c>
      <c r="B555" s="638"/>
      <c r="C555" s="638"/>
      <c r="D555" s="639"/>
      <c r="E555" s="300"/>
      <c r="F555" s="301"/>
      <c r="G555" s="130"/>
    </row>
    <row r="556" spans="1:7">
      <c r="A556" s="637" t="s">
        <v>203</v>
      </c>
      <c r="B556" s="638"/>
      <c r="C556" s="638"/>
      <c r="D556" s="639"/>
      <c r="E556" s="300"/>
      <c r="F556" s="301"/>
      <c r="G556" s="130"/>
    </row>
    <row r="557" spans="1:7">
      <c r="A557" s="637" t="s">
        <v>204</v>
      </c>
      <c r="B557" s="638"/>
      <c r="C557" s="638"/>
      <c r="D557" s="639"/>
      <c r="E557" s="300"/>
      <c r="F557" s="301"/>
      <c r="G557" s="130"/>
    </row>
    <row r="558" spans="1:7">
      <c r="A558" s="640" t="s">
        <v>13</v>
      </c>
      <c r="B558" s="641"/>
      <c r="C558" s="641"/>
      <c r="D558" s="642"/>
      <c r="E558" s="300"/>
      <c r="F558" s="301"/>
      <c r="G558" s="130"/>
    </row>
    <row r="559" spans="1:7" ht="14.4" thickBot="1">
      <c r="A559" s="643" t="s">
        <v>335</v>
      </c>
      <c r="B559" s="644"/>
      <c r="C559" s="644"/>
      <c r="D559" s="645"/>
      <c r="E559" s="300"/>
      <c r="F559" s="301"/>
      <c r="G559" s="130"/>
    </row>
    <row r="560" spans="1:7" ht="14.4" thickBot="1">
      <c r="A560" s="646" t="s">
        <v>334</v>
      </c>
      <c r="B560" s="647"/>
      <c r="C560" s="647"/>
      <c r="D560" s="648"/>
      <c r="E560" s="313">
        <f>SUM(E517+E526+E527+E528+E529+E530)</f>
        <v>155627.18</v>
      </c>
      <c r="F560" s="313">
        <f>SUM(F517+F526+F527+F528+F529+F530)</f>
        <v>152065.54999999999</v>
      </c>
      <c r="G560" s="290"/>
    </row>
    <row r="562" spans="1:4">
      <c r="A562" s="599" t="s">
        <v>396</v>
      </c>
      <c r="B562" s="600"/>
      <c r="C562" s="600"/>
      <c r="D562" s="600"/>
    </row>
    <row r="563" spans="1:4" ht="14.4" thickBot="1">
      <c r="A563" s="421"/>
      <c r="B563" s="421"/>
      <c r="C563" s="28"/>
    </row>
    <row r="564" spans="1:4" ht="15.6">
      <c r="A564" s="621" t="s">
        <v>165</v>
      </c>
      <c r="B564" s="622"/>
      <c r="C564" s="623" t="s">
        <v>47</v>
      </c>
      <c r="D564" s="623" t="s">
        <v>119</v>
      </c>
    </row>
    <row r="565" spans="1:4" ht="14.4" thickBot="1">
      <c r="A565" s="626"/>
      <c r="B565" s="627"/>
      <c r="C565" s="624"/>
      <c r="D565" s="625"/>
    </row>
    <row r="566" spans="1:4">
      <c r="A566" s="628" t="s">
        <v>217</v>
      </c>
      <c r="B566" s="629"/>
      <c r="C566" s="280">
        <v>9999.51</v>
      </c>
      <c r="D566" s="281">
        <v>14100</v>
      </c>
    </row>
    <row r="567" spans="1:4">
      <c r="A567" s="630" t="s">
        <v>218</v>
      </c>
      <c r="B567" s="631"/>
      <c r="C567" s="282"/>
      <c r="D567" s="283"/>
    </row>
    <row r="568" spans="1:4">
      <c r="A568" s="632" t="s">
        <v>219</v>
      </c>
      <c r="B568" s="633"/>
      <c r="C568" s="282">
        <v>29088.18</v>
      </c>
      <c r="D568" s="283">
        <v>45361.94</v>
      </c>
    </row>
    <row r="569" spans="1:4">
      <c r="A569" s="614" t="s">
        <v>220</v>
      </c>
      <c r="B569" s="615"/>
      <c r="C569" s="282"/>
      <c r="D569" s="283"/>
    </row>
    <row r="570" spans="1:4">
      <c r="A570" s="610" t="s">
        <v>423</v>
      </c>
      <c r="B570" s="611"/>
      <c r="C570" s="282"/>
      <c r="D570" s="283"/>
    </row>
    <row r="571" spans="1:4">
      <c r="A571" s="610" t="s">
        <v>337</v>
      </c>
      <c r="B571" s="611"/>
      <c r="C571" s="282">
        <v>1318.37</v>
      </c>
      <c r="D571" s="283">
        <v>1205.18</v>
      </c>
    </row>
    <row r="572" spans="1:4">
      <c r="A572" s="610" t="s">
        <v>221</v>
      </c>
      <c r="B572" s="611"/>
      <c r="C572" s="282"/>
      <c r="D572" s="283"/>
    </row>
    <row r="573" spans="1:4" ht="21.75" customHeight="1">
      <c r="A573" s="612" t="s">
        <v>222</v>
      </c>
      <c r="B573" s="613"/>
      <c r="C573" s="282"/>
      <c r="D573" s="283"/>
    </row>
    <row r="574" spans="1:4">
      <c r="A574" s="614" t="s">
        <v>223</v>
      </c>
      <c r="B574" s="615"/>
      <c r="C574" s="120"/>
      <c r="D574" s="283"/>
    </row>
    <row r="575" spans="1:4" ht="14.4" thickBot="1">
      <c r="A575" s="616" t="s">
        <v>42</v>
      </c>
      <c r="B575" s="617"/>
      <c r="C575" s="314"/>
      <c r="D575" s="315"/>
    </row>
    <row r="576" spans="1:4" ht="16.2" thickBot="1">
      <c r="A576" s="532" t="s">
        <v>162</v>
      </c>
      <c r="B576" s="534"/>
      <c r="C576" s="437">
        <f>SUM(C566:C575)</f>
        <v>40406.060000000005</v>
      </c>
      <c r="D576" s="437">
        <f>SUM(D566:D575)</f>
        <v>60667.12</v>
      </c>
    </row>
    <row r="579" spans="1:6">
      <c r="A579" s="535" t="s">
        <v>397</v>
      </c>
      <c r="B579" s="535"/>
      <c r="C579" s="535"/>
    </row>
    <row r="580" spans="1:6" ht="14.4" thickBot="1">
      <c r="A580" s="421"/>
      <c r="B580" s="421"/>
      <c r="C580" s="421"/>
    </row>
    <row r="581" spans="1:6" ht="27" thickBot="1">
      <c r="A581" s="618" t="s">
        <v>166</v>
      </c>
      <c r="B581" s="619"/>
      <c r="C581" s="619"/>
      <c r="D581" s="620"/>
      <c r="E581" s="278" t="s">
        <v>47</v>
      </c>
      <c r="F581" s="174" t="s">
        <v>119</v>
      </c>
    </row>
    <row r="582" spans="1:6" ht="14.4" thickBot="1">
      <c r="A582" s="511" t="s">
        <v>424</v>
      </c>
      <c r="B582" s="512"/>
      <c r="C582" s="512"/>
      <c r="D582" s="513"/>
      <c r="E582" s="316">
        <f>E583+E584+E585</f>
        <v>0</v>
      </c>
      <c r="F582" s="316">
        <f>F583+F584+F585</f>
        <v>0</v>
      </c>
    </row>
    <row r="583" spans="1:6">
      <c r="A583" s="601" t="s">
        <v>205</v>
      </c>
      <c r="B583" s="602"/>
      <c r="C583" s="602"/>
      <c r="D583" s="603"/>
      <c r="E583" s="317"/>
      <c r="F583" s="318"/>
    </row>
    <row r="584" spans="1:6">
      <c r="A584" s="520" t="s">
        <v>206</v>
      </c>
      <c r="B584" s="521"/>
      <c r="C584" s="521"/>
      <c r="D584" s="522"/>
      <c r="E584" s="285"/>
      <c r="F584" s="286"/>
    </row>
    <row r="585" spans="1:6" ht="14.4" thickBot="1">
      <c r="A585" s="593" t="s">
        <v>207</v>
      </c>
      <c r="B585" s="594"/>
      <c r="C585" s="594"/>
      <c r="D585" s="595"/>
      <c r="E585" s="319"/>
      <c r="F585" s="320"/>
    </row>
    <row r="586" spans="1:6" ht="14.4" thickBot="1">
      <c r="A586" s="604" t="s">
        <v>338</v>
      </c>
      <c r="B586" s="605"/>
      <c r="C586" s="605"/>
      <c r="D586" s="606"/>
      <c r="E586" s="316">
        <v>0</v>
      </c>
      <c r="F586" s="321">
        <v>0</v>
      </c>
    </row>
    <row r="587" spans="1:6" ht="14.4" thickBot="1">
      <c r="A587" s="607" t="s">
        <v>339</v>
      </c>
      <c r="B587" s="608"/>
      <c r="C587" s="608"/>
      <c r="D587" s="609"/>
      <c r="E587" s="322">
        <f>SUM(E588:E597)</f>
        <v>2086.35</v>
      </c>
      <c r="F587" s="322">
        <f>SUM(F588:F597)</f>
        <v>389.42</v>
      </c>
    </row>
    <row r="588" spans="1:6">
      <c r="A588" s="514" t="s">
        <v>208</v>
      </c>
      <c r="B588" s="515"/>
      <c r="C588" s="515"/>
      <c r="D588" s="516"/>
      <c r="E588" s="324"/>
      <c r="F588" s="324"/>
    </row>
    <row r="589" spans="1:6">
      <c r="A589" s="517" t="s">
        <v>209</v>
      </c>
      <c r="B589" s="518"/>
      <c r="C589" s="518"/>
      <c r="D589" s="519"/>
      <c r="E589" s="326"/>
      <c r="F589" s="326"/>
    </row>
    <row r="590" spans="1:6">
      <c r="A590" s="517" t="s">
        <v>210</v>
      </c>
      <c r="B590" s="518"/>
      <c r="C590" s="518"/>
      <c r="D590" s="519"/>
      <c r="E590" s="285"/>
      <c r="F590" s="285"/>
    </row>
    <row r="591" spans="1:6">
      <c r="A591" s="517" t="s">
        <v>211</v>
      </c>
      <c r="B591" s="518"/>
      <c r="C591" s="518"/>
      <c r="D591" s="519"/>
      <c r="E591" s="285"/>
      <c r="F591" s="286"/>
    </row>
    <row r="592" spans="1:6">
      <c r="A592" s="517" t="s">
        <v>212</v>
      </c>
      <c r="B592" s="518"/>
      <c r="C592" s="518"/>
      <c r="D592" s="519"/>
      <c r="E592" s="285"/>
      <c r="F592" s="286"/>
    </row>
    <row r="593" spans="1:6">
      <c r="A593" s="517" t="s">
        <v>213</v>
      </c>
      <c r="B593" s="518"/>
      <c r="C593" s="518"/>
      <c r="D593" s="519"/>
      <c r="E593" s="328"/>
      <c r="F593" s="329"/>
    </row>
    <row r="594" spans="1:6">
      <c r="A594" s="517" t="s">
        <v>214</v>
      </c>
      <c r="B594" s="518"/>
      <c r="C594" s="518"/>
      <c r="D594" s="519"/>
      <c r="E594" s="328"/>
      <c r="F594" s="329"/>
    </row>
    <row r="595" spans="1:6">
      <c r="A595" s="520" t="s">
        <v>215</v>
      </c>
      <c r="B595" s="521"/>
      <c r="C595" s="521"/>
      <c r="D595" s="522"/>
      <c r="E595" s="285"/>
      <c r="F595" s="286"/>
    </row>
    <row r="596" spans="1:6">
      <c r="A596" s="520" t="s">
        <v>216</v>
      </c>
      <c r="B596" s="521"/>
      <c r="C596" s="521"/>
      <c r="D596" s="522"/>
      <c r="E596" s="328"/>
      <c r="F596" s="329"/>
    </row>
    <row r="597" spans="1:6" ht="14.4" thickBot="1">
      <c r="A597" s="593" t="s">
        <v>425</v>
      </c>
      <c r="B597" s="594"/>
      <c r="C597" s="594"/>
      <c r="D597" s="595"/>
      <c r="E597" s="328">
        <v>2086.35</v>
      </c>
      <c r="F597" s="329">
        <v>389.42</v>
      </c>
    </row>
    <row r="598" spans="1:6" ht="14.4" thickBot="1">
      <c r="A598" s="596" t="s">
        <v>162</v>
      </c>
      <c r="B598" s="597"/>
      <c r="C598" s="597"/>
      <c r="D598" s="598"/>
      <c r="E598" s="202">
        <f>SUM(E582+E586+E587)</f>
        <v>2086.35</v>
      </c>
      <c r="F598" s="202">
        <f>SUM(F582+F586+F587)</f>
        <v>389.42</v>
      </c>
    </row>
    <row r="601" spans="1:6">
      <c r="A601" s="599" t="s">
        <v>398</v>
      </c>
      <c r="B601" s="600"/>
      <c r="C601" s="600"/>
      <c r="D601" s="600"/>
    </row>
    <row r="602" spans="1:6" ht="14.4" thickBot="1">
      <c r="A602" s="421"/>
      <c r="B602" s="421"/>
      <c r="C602" s="28"/>
      <c r="D602" s="28"/>
    </row>
    <row r="603" spans="1:6" ht="27" thickBot="1">
      <c r="A603" s="536" t="s">
        <v>95</v>
      </c>
      <c r="B603" s="537"/>
      <c r="C603" s="537"/>
      <c r="D603" s="538"/>
      <c r="E603" s="278" t="s">
        <v>47</v>
      </c>
      <c r="F603" s="174" t="s">
        <v>119</v>
      </c>
    </row>
    <row r="604" spans="1:6" ht="30.75" customHeight="1" thickBot="1">
      <c r="A604" s="584" t="s">
        <v>340</v>
      </c>
      <c r="B604" s="585"/>
      <c r="C604" s="585"/>
      <c r="D604" s="586"/>
      <c r="E604" s="284"/>
      <c r="F604" s="284"/>
    </row>
    <row r="605" spans="1:6" ht="14.4" thickBot="1">
      <c r="A605" s="511" t="s">
        <v>341</v>
      </c>
      <c r="B605" s="512"/>
      <c r="C605" s="512"/>
      <c r="D605" s="513"/>
      <c r="E605" s="279">
        <f>SUM(E606+E607+E612)</f>
        <v>0</v>
      </c>
      <c r="F605" s="279">
        <f>SUM(F606+F607+F612)</f>
        <v>0</v>
      </c>
    </row>
    <row r="606" spans="1:6">
      <c r="A606" s="587" t="s">
        <v>342</v>
      </c>
      <c r="B606" s="588"/>
      <c r="C606" s="588"/>
      <c r="D606" s="589"/>
      <c r="E606" s="228"/>
      <c r="F606" s="228"/>
    </row>
    <row r="607" spans="1:6">
      <c r="A607" s="590" t="s">
        <v>114</v>
      </c>
      <c r="B607" s="591"/>
      <c r="C607" s="591"/>
      <c r="D607" s="592"/>
      <c r="E607" s="331">
        <f>SUM(E609:E611)</f>
        <v>0</v>
      </c>
      <c r="F607" s="331">
        <f>SUM(F609:F611)</f>
        <v>0</v>
      </c>
    </row>
    <row r="608" spans="1:6">
      <c r="A608" s="566" t="s">
        <v>224</v>
      </c>
      <c r="B608" s="567"/>
      <c r="C608" s="567"/>
      <c r="D608" s="568"/>
      <c r="E608" s="287"/>
      <c r="F608" s="287"/>
    </row>
    <row r="609" spans="1:6">
      <c r="A609" s="566" t="s">
        <v>225</v>
      </c>
      <c r="B609" s="567"/>
      <c r="C609" s="567"/>
      <c r="D609" s="568"/>
      <c r="E609" s="287"/>
      <c r="F609" s="287"/>
    </row>
    <row r="610" spans="1:6">
      <c r="A610" s="566" t="s">
        <v>426</v>
      </c>
      <c r="B610" s="567"/>
      <c r="C610" s="567"/>
      <c r="D610" s="568"/>
      <c r="E610" s="282"/>
      <c r="F610" s="282"/>
    </row>
    <row r="611" spans="1:6">
      <c r="A611" s="566" t="s">
        <v>427</v>
      </c>
      <c r="B611" s="567"/>
      <c r="C611" s="567"/>
      <c r="D611" s="568"/>
      <c r="E611" s="282"/>
      <c r="F611" s="282"/>
    </row>
    <row r="612" spans="1:6">
      <c r="A612" s="563" t="s">
        <v>123</v>
      </c>
      <c r="B612" s="564"/>
      <c r="C612" s="564"/>
      <c r="D612" s="565"/>
      <c r="E612" s="331">
        <f>SUM(E613:E617)</f>
        <v>0</v>
      </c>
      <c r="F612" s="331">
        <f>SUM(F613:F617)</f>
        <v>0</v>
      </c>
    </row>
    <row r="613" spans="1:6">
      <c r="A613" s="566" t="s">
        <v>269</v>
      </c>
      <c r="B613" s="567"/>
      <c r="C613" s="567"/>
      <c r="D613" s="568"/>
      <c r="E613" s="282"/>
      <c r="F613" s="282"/>
    </row>
    <row r="614" spans="1:6">
      <c r="A614" s="566" t="s">
        <v>270</v>
      </c>
      <c r="B614" s="567"/>
      <c r="C614" s="567"/>
      <c r="D614" s="568"/>
      <c r="E614" s="282"/>
      <c r="F614" s="282"/>
    </row>
    <row r="615" spans="1:6">
      <c r="A615" s="569" t="s">
        <v>226</v>
      </c>
      <c r="B615" s="570"/>
      <c r="C615" s="570"/>
      <c r="D615" s="571"/>
      <c r="E615" s="282"/>
      <c r="F615" s="282"/>
    </row>
    <row r="616" spans="1:6">
      <c r="A616" s="569" t="s">
        <v>227</v>
      </c>
      <c r="B616" s="570"/>
      <c r="C616" s="570"/>
      <c r="D616" s="571"/>
      <c r="E616" s="282"/>
      <c r="F616" s="282"/>
    </row>
    <row r="617" spans="1:6" ht="14.4" thickBot="1">
      <c r="A617" s="572" t="s">
        <v>343</v>
      </c>
      <c r="B617" s="573"/>
      <c r="C617" s="573"/>
      <c r="D617" s="574"/>
      <c r="E617" s="332"/>
      <c r="F617" s="332"/>
    </row>
    <row r="618" spans="1:6" ht="14.4" thickBot="1">
      <c r="A618" s="575" t="s">
        <v>344</v>
      </c>
      <c r="B618" s="576"/>
      <c r="C618" s="576"/>
      <c r="D618" s="577"/>
      <c r="E618" s="333">
        <f>SUM(E604+E605)</f>
        <v>0</v>
      </c>
      <c r="F618" s="333">
        <f>SUM(F604+F605)</f>
        <v>0</v>
      </c>
    </row>
    <row r="621" spans="1:6">
      <c r="A621" s="212" t="s">
        <v>399</v>
      </c>
      <c r="B621" s="5"/>
      <c r="C621" s="5"/>
    </row>
    <row r="622" spans="1:6" ht="14.4" thickBot="1">
      <c r="A622"/>
      <c r="B622"/>
      <c r="C622"/>
    </row>
    <row r="623" spans="1:6" ht="31.8" thickBot="1">
      <c r="A623" s="578"/>
      <c r="B623" s="579"/>
      <c r="C623" s="579"/>
      <c r="D623" s="580"/>
      <c r="E623" s="122" t="s">
        <v>47</v>
      </c>
      <c r="F623" s="121" t="s">
        <v>119</v>
      </c>
    </row>
    <row r="624" spans="1:6" ht="14.4" thickBot="1">
      <c r="A624" s="581" t="s">
        <v>345</v>
      </c>
      <c r="B624" s="582"/>
      <c r="C624" s="582"/>
      <c r="D624" s="583"/>
      <c r="E624" s="279">
        <f>SUM(E625:E626)</f>
        <v>0</v>
      </c>
      <c r="F624" s="279">
        <f>SUM(F625:F626)</f>
        <v>0</v>
      </c>
    </row>
    <row r="625" spans="1:6">
      <c r="A625" s="542" t="s">
        <v>94</v>
      </c>
      <c r="B625" s="543"/>
      <c r="C625" s="543"/>
      <c r="D625" s="544"/>
      <c r="E625" s="334"/>
      <c r="F625" s="335"/>
    </row>
    <row r="626" spans="1:6" ht="14.4" thickBot="1">
      <c r="A626" s="545" t="s">
        <v>108</v>
      </c>
      <c r="B626" s="546"/>
      <c r="C626" s="546"/>
      <c r="D626" s="547"/>
      <c r="E626" s="336"/>
      <c r="F626" s="181"/>
    </row>
    <row r="627" spans="1:6" ht="14.4" thickBot="1">
      <c r="A627" s="548" t="s">
        <v>346</v>
      </c>
      <c r="B627" s="549"/>
      <c r="C627" s="549"/>
      <c r="D627" s="550"/>
      <c r="E627" s="279">
        <f>SUM(E628:E629)</f>
        <v>52.16</v>
      </c>
      <c r="F627" s="279">
        <f>SUM(F628:F629)</f>
        <v>15.84</v>
      </c>
    </row>
    <row r="628" spans="1:6" ht="22.5" customHeight="1">
      <c r="A628" s="551" t="s">
        <v>428</v>
      </c>
      <c r="B628" s="552"/>
      <c r="C628" s="552"/>
      <c r="D628" s="553"/>
      <c r="E628" s="280"/>
      <c r="F628" s="281"/>
    </row>
    <row r="629" spans="1:6" ht="15.75" customHeight="1" thickBot="1">
      <c r="A629" s="554" t="s">
        <v>228</v>
      </c>
      <c r="B629" s="555"/>
      <c r="C629" s="555"/>
      <c r="D629" s="556"/>
      <c r="E629" s="314">
        <v>52.16</v>
      </c>
      <c r="F629" s="315">
        <v>15.84</v>
      </c>
    </row>
    <row r="630" spans="1:6" ht="14.4" thickBot="1">
      <c r="A630" s="548" t="s">
        <v>347</v>
      </c>
      <c r="B630" s="549"/>
      <c r="C630" s="549"/>
      <c r="D630" s="550"/>
      <c r="E630" s="279">
        <f>SUM(E631:E636)</f>
        <v>0</v>
      </c>
      <c r="F630" s="279">
        <f>SUM(F631:F636)</f>
        <v>0</v>
      </c>
    </row>
    <row r="631" spans="1:6">
      <c r="A631" s="557" t="s">
        <v>14</v>
      </c>
      <c r="B631" s="558"/>
      <c r="C631" s="558"/>
      <c r="D631" s="559"/>
      <c r="E631" s="280"/>
      <c r="F631" s="281"/>
    </row>
    <row r="632" spans="1:6">
      <c r="A632" s="560" t="s">
        <v>252</v>
      </c>
      <c r="B632" s="561"/>
      <c r="C632" s="561"/>
      <c r="D632" s="562"/>
      <c r="E632" s="280"/>
      <c r="F632" s="281"/>
    </row>
    <row r="633" spans="1:6">
      <c r="A633" s="526" t="s">
        <v>229</v>
      </c>
      <c r="B633" s="527"/>
      <c r="C633" s="527"/>
      <c r="D633" s="528"/>
      <c r="E633" s="282"/>
      <c r="F633" s="283"/>
    </row>
    <row r="634" spans="1:6">
      <c r="A634" s="526" t="s">
        <v>230</v>
      </c>
      <c r="B634" s="527"/>
      <c r="C634" s="527"/>
      <c r="D634" s="528"/>
      <c r="E634" s="314"/>
      <c r="F634" s="315"/>
    </row>
    <row r="635" spans="1:6">
      <c r="A635" s="526" t="s">
        <v>231</v>
      </c>
      <c r="B635" s="527"/>
      <c r="C635" s="527"/>
      <c r="D635" s="528"/>
      <c r="E635" s="314"/>
      <c r="F635" s="315"/>
    </row>
    <row r="636" spans="1:6" ht="14.4" thickBot="1">
      <c r="A636" s="529" t="s">
        <v>348</v>
      </c>
      <c r="B636" s="530"/>
      <c r="C636" s="530"/>
      <c r="D636" s="531"/>
      <c r="E636" s="314"/>
      <c r="F636" s="315"/>
    </row>
    <row r="637" spans="1:6" ht="16.2" thickBot="1">
      <c r="A637" s="532" t="s">
        <v>162</v>
      </c>
      <c r="B637" s="533"/>
      <c r="C637" s="533"/>
      <c r="D637" s="534"/>
      <c r="E637" s="438">
        <f>SUM(E624+E627+E630)</f>
        <v>52.16</v>
      </c>
      <c r="F637" s="438">
        <f>SUM(F624+F627+F630)</f>
        <v>15.84</v>
      </c>
    </row>
    <row r="640" spans="1:6">
      <c r="A640" s="535" t="s">
        <v>400</v>
      </c>
      <c r="B640" s="535"/>
      <c r="C640" s="535"/>
    </row>
    <row r="641" spans="1:6" ht="14.4" thickBot="1">
      <c r="A641" s="337"/>
      <c r="B641" s="154"/>
      <c r="C641" s="154"/>
    </row>
    <row r="642" spans="1:6" ht="27" thickBot="1">
      <c r="A642" s="536"/>
      <c r="B642" s="537"/>
      <c r="C642" s="537"/>
      <c r="D642" s="538"/>
      <c r="E642" s="278" t="s">
        <v>47</v>
      </c>
      <c r="F642" s="174" t="s">
        <v>119</v>
      </c>
    </row>
    <row r="643" spans="1:6" ht="14.4" thickBot="1">
      <c r="A643" s="511" t="s">
        <v>346</v>
      </c>
      <c r="B643" s="512"/>
      <c r="C643" s="512"/>
      <c r="D643" s="513"/>
      <c r="E643" s="279">
        <f>E644+E645</f>
        <v>0</v>
      </c>
      <c r="F643" s="279">
        <f>F644+F645</f>
        <v>0</v>
      </c>
    </row>
    <row r="644" spans="1:6">
      <c r="A644" s="514" t="s">
        <v>232</v>
      </c>
      <c r="B644" s="515"/>
      <c r="C644" s="515"/>
      <c r="D644" s="516"/>
      <c r="E644" s="334"/>
      <c r="F644" s="335"/>
    </row>
    <row r="645" spans="1:6" ht="14.4" thickBot="1">
      <c r="A645" s="539" t="s">
        <v>233</v>
      </c>
      <c r="B645" s="540"/>
      <c r="C645" s="540"/>
      <c r="D645" s="541"/>
      <c r="E645" s="332"/>
      <c r="F645" s="339"/>
    </row>
    <row r="646" spans="1:6" ht="14.4" thickBot="1">
      <c r="A646" s="511" t="s">
        <v>349</v>
      </c>
      <c r="B646" s="512"/>
      <c r="C646" s="512"/>
      <c r="D646" s="513"/>
      <c r="E646" s="279">
        <f>SUM(E647:E654)</f>
        <v>30.81</v>
      </c>
      <c r="F646" s="279">
        <f>SUM(F647:F654)</f>
        <v>0</v>
      </c>
    </row>
    <row r="647" spans="1:6">
      <c r="A647" s="514" t="s">
        <v>127</v>
      </c>
      <c r="B647" s="515"/>
      <c r="C647" s="515"/>
      <c r="D647" s="516"/>
      <c r="E647" s="280"/>
      <c r="F647" s="280"/>
    </row>
    <row r="648" spans="1:6">
      <c r="A648" s="517" t="s">
        <v>128</v>
      </c>
      <c r="B648" s="518"/>
      <c r="C648" s="518"/>
      <c r="D648" s="519"/>
      <c r="E648" s="282"/>
      <c r="F648" s="282"/>
    </row>
    <row r="649" spans="1:6">
      <c r="A649" s="517" t="s">
        <v>15</v>
      </c>
      <c r="B649" s="518"/>
      <c r="C649" s="518"/>
      <c r="D649" s="519"/>
      <c r="E649" s="282"/>
      <c r="F649" s="282"/>
    </row>
    <row r="650" spans="1:6">
      <c r="A650" s="520" t="s">
        <v>234</v>
      </c>
      <c r="B650" s="521"/>
      <c r="C650" s="521"/>
      <c r="D650" s="522"/>
      <c r="E650" s="282"/>
      <c r="F650" s="282"/>
    </row>
    <row r="651" spans="1:6">
      <c r="A651" s="520" t="s">
        <v>235</v>
      </c>
      <c r="B651" s="521"/>
      <c r="C651" s="521"/>
      <c r="D651" s="522"/>
      <c r="E651" s="314">
        <v>30.81</v>
      </c>
      <c r="F651" s="314"/>
    </row>
    <row r="652" spans="1:6">
      <c r="A652" s="520" t="s">
        <v>248</v>
      </c>
      <c r="B652" s="521"/>
      <c r="C652" s="521"/>
      <c r="D652" s="522"/>
      <c r="E652" s="314"/>
      <c r="F652" s="314"/>
    </row>
    <row r="653" spans="1:6">
      <c r="A653" s="520" t="s">
        <v>249</v>
      </c>
      <c r="B653" s="521"/>
      <c r="C653" s="521"/>
      <c r="D653" s="522"/>
      <c r="E653" s="314"/>
      <c r="F653" s="314">
        <v>0</v>
      </c>
    </row>
    <row r="654" spans="1:6" ht="14.4" thickBot="1">
      <c r="A654" s="523" t="s">
        <v>302</v>
      </c>
      <c r="B654" s="524"/>
      <c r="C654" s="524"/>
      <c r="D654" s="525"/>
      <c r="E654" s="314"/>
      <c r="F654" s="314"/>
    </row>
    <row r="655" spans="1:6" ht="14.4" thickBot="1">
      <c r="A655" s="494"/>
      <c r="B655" s="495"/>
      <c r="C655" s="495"/>
      <c r="D655" s="496"/>
      <c r="E655" s="202">
        <f>SUM(E643+E646)</f>
        <v>30.81</v>
      </c>
      <c r="F655" s="202">
        <f>SUM(F643+F646)</f>
        <v>0</v>
      </c>
    </row>
    <row r="662" spans="1:6" ht="15.6">
      <c r="A662" s="497" t="s">
        <v>401</v>
      </c>
      <c r="B662" s="497"/>
      <c r="C662" s="497"/>
      <c r="D662" s="497"/>
      <c r="E662" s="497"/>
      <c r="F662" s="497"/>
    </row>
    <row r="663" spans="1:6" ht="14.4" thickBot="1">
      <c r="A663" s="345"/>
      <c r="B663" s="182"/>
      <c r="C663" s="182"/>
      <c r="D663" s="182"/>
      <c r="E663" s="182"/>
      <c r="F663" s="182"/>
    </row>
    <row r="664" spans="1:6" ht="14.4" thickBot="1">
      <c r="A664" s="498" t="s">
        <v>140</v>
      </c>
      <c r="B664" s="499"/>
      <c r="C664" s="502" t="s">
        <v>160</v>
      </c>
      <c r="D664" s="503"/>
      <c r="E664" s="503"/>
      <c r="F664" s="504"/>
    </row>
    <row r="665" spans="1:6" ht="14.4" thickBot="1">
      <c r="A665" s="500"/>
      <c r="B665" s="501"/>
      <c r="C665" s="346" t="s">
        <v>132</v>
      </c>
      <c r="D665" s="347" t="s">
        <v>133</v>
      </c>
      <c r="E665" s="348" t="s">
        <v>134</v>
      </c>
      <c r="F665" s="347" t="s">
        <v>135</v>
      </c>
    </row>
    <row r="666" spans="1:6">
      <c r="A666" s="505" t="s">
        <v>23</v>
      </c>
      <c r="B666" s="506"/>
      <c r="C666" s="247">
        <f>SUM(C667:C669)</f>
        <v>0</v>
      </c>
      <c r="D666" s="247">
        <f>SUM(D667:D669)</f>
        <v>1166.4000000000001</v>
      </c>
      <c r="E666" s="247">
        <f>SUM(E667:E669)</f>
        <v>0</v>
      </c>
      <c r="F666" s="141">
        <f>SUM(F667:F669)</f>
        <v>9331.7199999999993</v>
      </c>
    </row>
    <row r="667" spans="1:6">
      <c r="A667" s="507" t="s">
        <v>109</v>
      </c>
      <c r="B667" s="508"/>
      <c r="C667" s="247"/>
      <c r="D667" s="141">
        <v>1166.4000000000001</v>
      </c>
      <c r="E667" s="288"/>
      <c r="F667" s="141">
        <v>9331.7199999999993</v>
      </c>
    </row>
    <row r="668" spans="1:6">
      <c r="A668" s="507" t="s">
        <v>109</v>
      </c>
      <c r="B668" s="508"/>
      <c r="C668" s="247"/>
      <c r="D668" s="141"/>
      <c r="E668" s="288"/>
      <c r="F668" s="141"/>
    </row>
    <row r="669" spans="1:6">
      <c r="A669" s="507" t="s">
        <v>109</v>
      </c>
      <c r="B669" s="508"/>
      <c r="C669" s="247"/>
      <c r="D669" s="141"/>
      <c r="E669" s="288"/>
      <c r="F669" s="141"/>
    </row>
    <row r="670" spans="1:6">
      <c r="A670" s="509" t="s">
        <v>48</v>
      </c>
      <c r="B670" s="510"/>
      <c r="C670" s="247"/>
      <c r="D670" s="141"/>
      <c r="E670" s="288"/>
      <c r="F670" s="141"/>
    </row>
    <row r="671" spans="1:6" ht="14.4" thickBot="1">
      <c r="A671" s="479" t="s">
        <v>30</v>
      </c>
      <c r="B671" s="480"/>
      <c r="C671" s="349"/>
      <c r="D671" s="350"/>
      <c r="E671" s="351"/>
      <c r="F671" s="350"/>
    </row>
    <row r="672" spans="1:6" ht="14.4" thickBot="1">
      <c r="A672" s="485" t="s">
        <v>38</v>
      </c>
      <c r="B672" s="486"/>
      <c r="C672" s="352">
        <f>C666+C670+C671</f>
        <v>0</v>
      </c>
      <c r="D672" s="352">
        <f>D666+D670+D671</f>
        <v>1166.4000000000001</v>
      </c>
      <c r="E672" s="352">
        <f>E666+E670+E671</f>
        <v>0</v>
      </c>
      <c r="F672" s="353">
        <f>F666+F670+F671</f>
        <v>9331.7199999999993</v>
      </c>
    </row>
    <row r="675" spans="1:6" ht="30" customHeight="1">
      <c r="A675" s="487" t="s">
        <v>413</v>
      </c>
      <c r="B675" s="487"/>
      <c r="C675" s="487"/>
      <c r="D675" s="487"/>
      <c r="E675" s="488"/>
      <c r="F675" s="488"/>
    </row>
    <row r="677" spans="1:6">
      <c r="A677" s="489" t="s">
        <v>352</v>
      </c>
      <c r="B677" s="489"/>
      <c r="C677" s="489"/>
      <c r="D677" s="489"/>
    </row>
    <row r="678" spans="1:6" ht="14.4" thickBot="1">
      <c r="A678" s="75"/>
      <c r="B678" s="182"/>
      <c r="C678" s="182"/>
      <c r="D678" s="182"/>
    </row>
    <row r="679" spans="1:6" ht="53.4" thickBot="1">
      <c r="A679" s="490" t="s">
        <v>121</v>
      </c>
      <c r="B679" s="491"/>
      <c r="C679" s="249" t="s">
        <v>70</v>
      </c>
      <c r="D679" s="249" t="s">
        <v>69</v>
      </c>
    </row>
    <row r="680" spans="1:6" ht="14.4" thickBot="1">
      <c r="A680" s="492" t="s">
        <v>122</v>
      </c>
      <c r="B680" s="493"/>
      <c r="C680" s="253">
        <v>32</v>
      </c>
      <c r="D680" s="254">
        <v>32</v>
      </c>
    </row>
    <row r="683" spans="1:6">
      <c r="A683" s="422" t="s">
        <v>353</v>
      </c>
      <c r="B683" s="1"/>
      <c r="C683" s="1"/>
      <c r="D683" s="1"/>
      <c r="E683" s="1"/>
    </row>
    <row r="684" spans="1:6" ht="16.2" thickBot="1">
      <c r="A684" s="182"/>
      <c r="B684" s="354"/>
      <c r="C684" s="354"/>
      <c r="D684" s="182"/>
      <c r="E684" s="182"/>
    </row>
    <row r="685" spans="1:6" ht="53.4" thickBot="1">
      <c r="A685" s="346" t="s">
        <v>33</v>
      </c>
      <c r="B685" s="347" t="s">
        <v>34</v>
      </c>
      <c r="C685" s="347" t="s">
        <v>116</v>
      </c>
      <c r="D685" s="78" t="s">
        <v>35</v>
      </c>
      <c r="E685" s="79" t="s">
        <v>36</v>
      </c>
    </row>
    <row r="686" spans="1:6">
      <c r="A686" s="355" t="s">
        <v>136</v>
      </c>
      <c r="B686" s="144"/>
      <c r="C686" s="144"/>
      <c r="D686" s="356"/>
      <c r="E686" s="144"/>
    </row>
    <row r="687" spans="1:6">
      <c r="A687" s="357" t="s">
        <v>137</v>
      </c>
      <c r="B687" s="94"/>
      <c r="C687" s="94"/>
      <c r="D687" s="93"/>
      <c r="E687" s="94"/>
    </row>
    <row r="688" spans="1:6">
      <c r="A688" s="357" t="s">
        <v>138</v>
      </c>
      <c r="B688" s="94"/>
      <c r="C688" s="94"/>
      <c r="D688" s="93"/>
      <c r="E688" s="94"/>
    </row>
    <row r="689" spans="1:5">
      <c r="A689" s="357" t="s">
        <v>139</v>
      </c>
      <c r="B689" s="94"/>
      <c r="C689" s="94"/>
      <c r="D689" s="93"/>
      <c r="E689" s="94"/>
    </row>
    <row r="690" spans="1:5">
      <c r="A690" s="357" t="s">
        <v>141</v>
      </c>
      <c r="B690" s="94"/>
      <c r="C690" s="94"/>
      <c r="D690" s="93"/>
      <c r="E690" s="94"/>
    </row>
    <row r="691" spans="1:5">
      <c r="A691" s="357" t="s">
        <v>149</v>
      </c>
      <c r="B691" s="94"/>
      <c r="C691" s="94"/>
      <c r="D691" s="93"/>
      <c r="E691" s="94"/>
    </row>
    <row r="692" spans="1:5">
      <c r="A692" s="357" t="s">
        <v>150</v>
      </c>
      <c r="B692" s="94"/>
      <c r="C692" s="94"/>
      <c r="D692" s="93"/>
      <c r="E692" s="94"/>
    </row>
    <row r="693" spans="1:5" ht="14.4" thickBot="1">
      <c r="A693" s="358" t="s">
        <v>124</v>
      </c>
      <c r="B693" s="359"/>
      <c r="C693" s="359"/>
      <c r="D693" s="360"/>
      <c r="E693" s="359"/>
    </row>
    <row r="696" spans="1:5">
      <c r="A696" s="422" t="s">
        <v>354</v>
      </c>
      <c r="B696" s="251"/>
      <c r="C696" s="251"/>
      <c r="D696" s="251"/>
      <c r="E696" s="251"/>
    </row>
    <row r="697" spans="1:5" ht="16.2" thickBot="1">
      <c r="A697" s="182"/>
      <c r="B697" s="354"/>
      <c r="C697" s="354"/>
      <c r="D697" s="182"/>
      <c r="E697" s="182"/>
    </row>
    <row r="698" spans="1:5" ht="63" thickBot="1">
      <c r="A698" s="361" t="s">
        <v>33</v>
      </c>
      <c r="B698" s="362" t="s">
        <v>34</v>
      </c>
      <c r="C698" s="362" t="s">
        <v>116</v>
      </c>
      <c r="D698" s="363" t="s">
        <v>117</v>
      </c>
      <c r="E698" s="364" t="s">
        <v>36</v>
      </c>
    </row>
    <row r="699" spans="1:5">
      <c r="A699" s="355" t="s">
        <v>136</v>
      </c>
      <c r="B699" s="144"/>
      <c r="C699" s="144"/>
      <c r="D699" s="356"/>
      <c r="E699" s="144"/>
    </row>
    <row r="700" spans="1:5">
      <c r="A700" s="357" t="s">
        <v>137</v>
      </c>
      <c r="B700" s="94"/>
      <c r="C700" s="94"/>
      <c r="D700" s="93"/>
      <c r="E700" s="94"/>
    </row>
    <row r="701" spans="1:5">
      <c r="A701" s="357" t="s">
        <v>138</v>
      </c>
      <c r="B701" s="94"/>
      <c r="C701" s="94"/>
      <c r="D701" s="93"/>
      <c r="E701" s="94"/>
    </row>
    <row r="702" spans="1:5">
      <c r="A702" s="357" t="s">
        <v>139</v>
      </c>
      <c r="B702" s="94"/>
      <c r="C702" s="94"/>
      <c r="D702" s="93"/>
      <c r="E702" s="94"/>
    </row>
    <row r="703" spans="1:5">
      <c r="A703" s="357" t="s">
        <v>141</v>
      </c>
      <c r="B703" s="94"/>
      <c r="C703" s="94"/>
      <c r="D703" s="93"/>
      <c r="E703" s="94"/>
    </row>
    <row r="704" spans="1:5">
      <c r="A704" s="357" t="s">
        <v>149</v>
      </c>
      <c r="B704" s="94"/>
      <c r="C704" s="94"/>
      <c r="D704" s="93"/>
      <c r="E704" s="94"/>
    </row>
    <row r="705" spans="1:7">
      <c r="A705" s="357" t="s">
        <v>150</v>
      </c>
      <c r="B705" s="94"/>
      <c r="C705" s="94"/>
      <c r="D705" s="93"/>
      <c r="E705" s="94"/>
    </row>
    <row r="706" spans="1:7" ht="14.4" thickBot="1">
      <c r="A706" s="358" t="s">
        <v>124</v>
      </c>
      <c r="B706" s="359"/>
      <c r="C706" s="359"/>
      <c r="D706" s="360"/>
      <c r="E706" s="359"/>
    </row>
    <row r="714" spans="1:7">
      <c r="A714" s="365"/>
      <c r="B714" s="365"/>
      <c r="C714" s="481"/>
      <c r="D714" s="482"/>
      <c r="E714" s="365"/>
      <c r="F714" s="365"/>
    </row>
    <row r="715" spans="1:7">
      <c r="A715" s="471" t="s">
        <v>359</v>
      </c>
      <c r="B715" s="471"/>
      <c r="C715" s="481" t="s">
        <v>32</v>
      </c>
      <c r="D715" s="482"/>
      <c r="E715" s="471"/>
      <c r="F715" s="483" t="s">
        <v>356</v>
      </c>
      <c r="G715" s="483"/>
    </row>
    <row r="716" spans="1:7">
      <c r="A716" s="471" t="s">
        <v>357</v>
      </c>
      <c r="B716" s="28"/>
      <c r="C716" s="483" t="s">
        <v>355</v>
      </c>
      <c r="D716" s="484"/>
      <c r="E716" s="471"/>
      <c r="F716" s="483" t="s">
        <v>358</v>
      </c>
      <c r="G716" s="483"/>
    </row>
  </sheetData>
  <customSheetViews>
    <customSheetView guid="{1B509288-2477-4F78-84DB-7449DE696CE3}" showPageBreaks="1" view="pageLayout" topLeftCell="A662">
      <selection activeCell="A677" sqref="A677:D677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0327F68E-FFEA-429D-90F9-1A7154C03650}" showPageBreaks="1" view="pageLayout">
      <selection activeCell="A31" sqref="A3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howPageBreaks="1" view="pageLayout" topLeftCell="A662">
      <selection activeCell="A677" sqref="A677:D677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>
      <selection activeCell="A31" sqref="A3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 topLeftCell="A4">
      <selection activeCell="K9" sqref="K9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F96BD22-E83F-45CF-88B1-9F1248B03E38}" showPageBreaks="1" view="pageLayout" topLeftCell="A2">
      <selection activeCell="A3" sqref="A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&amp;CPrzedszkole z Oddziałami Integracyjnymi Nr 37"Bajkowy Świat"&amp;"Times New Roman,Normalny"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A31" sqref="A3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A31" sqref="A31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A31" sqref="A3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A31" sqref="A31"/>
      <rowBreaks count="24" manualBreakCount="24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  <brk id="89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 topLeftCell="A328">
      <selection activeCell="D342" sqref="D342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&amp;CPrzedszkole z Oddziałami Integracyjnymi Nr 37"Bajkowy Świat"&amp;"Times New Roman,Normalny"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>
      <selection activeCell="A31" sqref="A3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 topLeftCell="B178">
      <selection activeCell="K181" sqref="K18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&amp;CPrzedszkole z Oddziałami Integracyjnymi Nr 37"Bajkowy Świat"&amp;"Times New Roman,Normalny"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>
      <selection activeCell="A31" sqref="A3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>
      <selection activeCell="A3" sqref="A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&amp;CPrzedszkole z Oddziałami Integracyjnymi Nr 37"Bajkowy Świat"&amp;"Times New Roman,Normalny"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 topLeftCell="B178">
      <selection activeCell="K181" sqref="K181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&amp;CPrzedszkole z Oddziałami Integracyjnymi Nr 37"Bajkowy Świat"&amp;"Times New Roman,Normalny"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A1A89D5-5FAA-43E6-87FE-98961E3F88AF}" showPageBreaks="1" view="pageLayout" topLeftCell="A2">
      <selection activeCell="A3" sqref="A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&amp;CPrzedszkole z Oddziałami Integracyjnymi Nr 37"Bajkowy Świat"&amp;"Times New Roman,Normalny"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B60EE62-3D74-40BE-AF41-37A0E61195C5}" showPageBreaks="1" view="pageLayout" topLeftCell="A662">
      <selection activeCell="A677" sqref="A677:D677"/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 topLeftCell="A424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741D8FC-B3E4-43EE-BEBD-0DDAB2CAFA58}" showPageBreaks="1" view="pageLayout" topLeftCell="A424">
      <selection activeCell="A31" sqref="A31"/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 topLeftCell="A556">
      <selection activeCell="F576" sqref="F576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DDC6CBD-3048-4514-841F-C978A3094759}" showPageBreaks="1" view="pageLayout" topLeftCell="A2">
      <selection activeCell="A3" sqref="A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&amp;CPrzedszkole z Oddziałami Integracyjnymi Nr 37"Bajkowy Świat"&amp;"Times New Roman,Normalny"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25"/>
  <headerFooter>
    <oddHeader>&amp;CPrzedszkole z Oddziałami Integracyjnymi Nr 37"Bajkowy Świat"&amp;"Times New Roman,Normalny"
Informacja dodatkowa do sprawozdania finansowego za rok obrotowy zakończony 31 grudnia 20... r.
II. Dodatkowe informacje i objaśnienia</oddHeader>
    <oddFooter>&amp;CWprowadzenie oraz dodatkowe  informacje i objaśnienia stanowią integralną część sprawozdania finansowego</oddFooter>
  </headerFooter>
  <rowBreaks count="23" manualBreakCount="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2" max="16383" man="1"/>
    <brk id="8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P037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Paulina Frankowska</cp:lastModifiedBy>
  <cp:lastPrinted>2020-05-06T14:46:56Z</cp:lastPrinted>
  <dcterms:created xsi:type="dcterms:W3CDTF">2005-12-16T09:59:57Z</dcterms:created>
  <dcterms:modified xsi:type="dcterms:W3CDTF">2020-06-01T07:10:43Z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