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updateLinks="never" defaultThemeVersion="124226"/>
  <mc:AlternateContent xmlns:mc="http://schemas.openxmlformats.org/markup-compatibility/2006">
    <mc:Choice Requires="x15">
      <x15ac:absPath xmlns:x15ac="http://schemas.microsoft.com/office/spreadsheetml/2010/11/ac" url="G:\BIP 2019\P 426\"/>
    </mc:Choice>
  </mc:AlternateContent>
  <bookViews>
    <workbookView xWindow="0" yWindow="0" windowWidth="23040" windowHeight="8616" tabRatio="946" firstSheet="1" activeTab="1"/>
  </bookViews>
  <sheets>
    <sheet name="BExRepositorySheet" sheetId="1" state="veryHidden" r:id="rId1"/>
    <sheet name="P426" sheetId="29" r:id="rId2"/>
  </sheets>
  <calcPr calcId="152511"/>
  <customWorkbookViews>
    <customWorkbookView name="Monika Chrzanowska - Widok osobisty" guid="{E77B6C4D-67B0-4352-A8F7-9B72648A2DCB}" mergeInterval="0" personalView="1" maximized="1" xWindow="-9" yWindow="-9" windowWidth="1938" windowHeight="1048" tabRatio="946" activeSheetId="29"/>
    <customWorkbookView name="Małgorzata Fiłacińska - Widok osobisty" guid="{F7E3CE7E-3CA3-4FD3-8982-57FBFBF50D85}" mergeInterval="0" personalView="1" maximized="1" xWindow="1" yWindow="1" windowWidth="1916" windowHeight="851" tabRatio="946" activeSheetId="7"/>
    <customWorkbookView name="Aleksandra Bartnicka - Widok osobisty" guid="{F90984B5-D64C-4B80-8892-6693C785865B}" mergeInterval="0" personalView="1" maximized="1" xWindow="-8" yWindow="-8" windowWidth="1936" windowHeight="1056" tabRatio="946" activeSheetId="24"/>
    <customWorkbookView name="Małgorzata Mechocka - Widok osobisty" guid="{0327F68E-FFEA-429D-90F9-1A7154C03650}" mergeInterval="0" personalView="1" maximized="1" xWindow="-8" yWindow="-8" windowWidth="1936" windowHeight="1056" tabRatio="946" activeSheetId="27"/>
    <customWorkbookView name="Elżbieta Michałowska - Widok osobisty" guid="{9B60EE62-3D74-40BE-AF41-37A0E61195C5}" mergeInterval="0" personalView="1" maximized="1" xWindow="-8" yWindow="-8" windowWidth="1616" windowHeight="876" tabRatio="946" activeSheetId="23"/>
    <customWorkbookView name="Małgorzata Małek - Widok osobisty" guid="{8741D8FC-B3E4-43EE-BEBD-0DDAB2CAFA58}" mergeInterval="0" personalView="1" maximized="1" xWindow="-9" yWindow="-9" windowWidth="1938" windowHeight="1050" tabRatio="946" activeSheetId="3"/>
    <customWorkbookView name="Natalia Gawrońska - Widok osobisty" guid="{6FDC85B4-34C6-4188-94E2-CA4C0A76884D}" mergeInterval="0" personalView="1" maximized="1" xWindow="-8" yWindow="-8" windowWidth="1936" windowHeight="1056" tabRatio="946" activeSheetId="22"/>
    <customWorkbookView name="golszyna - Widok osobisty" guid="{AD36D648-1F71-40F1-A128-FA17E65A2839}" mergeInterval="0" personalView="1" maximized="1" xWindow="1" yWindow="1" windowWidth="1276" windowHeight="491" tabRatio="946" activeSheetId="19"/>
    <customWorkbookView name="Beata Maciejewicz - Widok osobisty" guid="{E25FC4EF-BEBF-4257-A000-297B083E76AB}" mergeInterval="0" personalView="1" maximized="1" xWindow="-8" yWindow="-8" windowWidth="1296" windowHeight="1000" tabRatio="946" activeSheetId="18"/>
    <customWorkbookView name="Gabriela Kamińska - Widok osobisty" guid="{3DDC6CBD-3048-4514-841F-C978A3094759}" mergeInterval="0" personalView="1" maximized="1" xWindow="-8" yWindow="-8" windowWidth="1936" windowHeight="1056" tabRatio="946" activeSheetId="15"/>
    <customWorkbookView name="kkozlowska - Widok osobisty" guid="{082BF083-C47B-4D25-AFF3-D9FC9313868D}" mergeInterval="0" personalView="1" maximized="1" xWindow="1" yWindow="1" windowWidth="1916" windowHeight="851" tabRatio="946" activeSheetId="24"/>
    <customWorkbookView name="mfilacinska - Widok osobisty" guid="{7969C2DB-ABFD-415A-8BA4-18B5C0F81AFA}" mergeInterval="0" personalView="1" maximized="1" xWindow="1" yWindow="1" windowWidth="1276" windowHeight="795" tabRatio="946" activeSheetId="16"/>
    <customWorkbookView name="Użytkownik systemu Windows - Widok osobisty" guid="{B17297E6-D90E-4D0F-8AB8-CF157BB69235}" mergeInterval="0" personalView="1" maximized="1" xWindow="-8" yWindow="-8" windowWidth="1456" windowHeight="876" tabRatio="946" activeSheetId="73"/>
    <customWorkbookView name="atyrakowska - Widok osobisty" guid="{17151551-8460-47BF-8C20-7FE2DB216614}" mergeInterval="0" personalView="1" maximized="1" windowWidth="1276" windowHeight="852" tabRatio="599" activeSheetId="10"/>
    <customWorkbookView name="Buczyńska Agnieszka - Widok osobisty" guid="{DE9178B7-7BAA-4669-9575-43FAD4CFD495}" mergeInterval="0" personalView="1" maximized="1" windowWidth="1596" windowHeight="665" tabRatio="599" activeSheetId="12"/>
    <customWorkbookView name="Paweł Gniadek - Widok osobisty" guid="{5804E910-F18F-4A6D-BA71-7007E47FF617}" mergeInterval="0" personalView="1" maximized="1" xWindow="1" yWindow="1" windowWidth="1916" windowHeight="805" tabRatio="946" activeSheetId="2"/>
    <customWorkbookView name="iwlazlo - Widok osobisty" guid="{62E6C1BF-CD65-4248-A244-8134DB48D15E}" mergeInterval="0" personalView="1" maximized="1" xWindow="1" yWindow="1" windowWidth="1916" windowHeight="851" tabRatio="946" activeSheetId="15"/>
    <customWorkbookView name="edabrowska - Widok osobisty" guid="{1B509288-2477-4F78-84DB-7449DE696CE3}" mergeInterval="0" personalView="1" maximized="1" xWindow="1" yWindow="1" windowWidth="1916" windowHeight="851" tabRatio="946" activeSheetId="5"/>
    <customWorkbookView name="ifastyn - Widok osobisty" guid="{EE515502-30BF-4984-B1E0-7F57EF90A48C}" mergeInterval="0" personalView="1" maximized="1" xWindow="1" yWindow="1" windowWidth="1916" windowHeight="805" tabRatio="946" activeSheetId="7"/>
    <customWorkbookView name="mksok - Widok osobisty" guid="{5D240E5B-09ED-4A56-A445-5731F6F42D92}" mergeInterval="0" personalView="1" maximized="1" xWindow="1" yWindow="1" windowWidth="1676" windowHeight="821" tabRatio="946" activeSheetId="27"/>
    <customWorkbookView name="jbrzozowska - Widok osobisty" guid="{4C9905CC-8472-46A2-BECB-968C9B4B4F68}" autoUpdate="1" mergeInterval="5" personalView="1" maximized="1" xWindow="-8" yWindow="-8" windowWidth="1696" windowHeight="1026" tabRatio="946" activeSheetId="3"/>
    <customWorkbookView name="Robert Bańka - Widok osobisty" guid="{14E6D4E8-ACD1-455F-B4A5-4BEE0D4FB502}" mergeInterval="0" personalView="1" maximized="1" xWindow="-1928" yWindow="-8" windowWidth="1936" windowHeight="1056" tabRatio="946" activeSheetId="20"/>
    <customWorkbookView name="Paulina Frankowska - Widok osobisty" guid="{F07DB998-DE73-4BAE-9A5E-40DA7D23C1B0}" mergeInterval="0" personalView="1" maximized="1" xWindow="-9" yWindow="-9" windowWidth="1938" windowHeight="1048" tabRatio="946" activeSheetId="2"/>
    <customWorkbookView name="Agnieszka Wujkowska - Widok osobisty" guid="{48E376B6-5F85-4B76-855A-3EF43467A7B2}" mergeInterval="0" personalView="1" maximized="1" xWindow="-9" yWindow="-9" windowWidth="1938" windowHeight="1048" tabRatio="946" activeSheetId="28"/>
    <customWorkbookView name="msobczak - Widok osobisty" guid="{61DC87E1-BC68-42BD-9B4E-FFCC356BF42D}" mergeInterval="0" personalView="1" maximized="1" xWindow="1" yWindow="1" windowWidth="1916" windowHeight="851" tabRatio="946" activeSheetId="25"/>
    <customWorkbookView name="Jolanta Brzozowska - Widok osobisty" guid="{CA45B99A-3F47-41BD-9010-EF347C459005}" mergeInterval="0" personalView="1" maximized="1" xWindow="1" yWindow="1" windowWidth="1916" windowHeight="851" tabRatio="946" activeSheetId="3"/>
    <customWorkbookView name="pgniadek - Widok osobisty" guid="{C8AD2834-69B6-4FFD-AE68-0C3D1FA765DF}" mergeInterval="0" personalView="1" maximized="1" xWindow="1" yWindow="1" windowWidth="1916" windowHeight="851" tabRatio="946" activeSheetId="21"/>
    <customWorkbookView name="Wioletta Załuska - Widok osobisty" guid="{27F81BF2-DE55-4E1C-92B2-4F23429987AB}" mergeInterval="0" personalView="1" maximized="1" xWindow="-9" yWindow="-9" windowWidth="1618" windowHeight="868" tabRatio="946" activeSheetId="7"/>
    <customWorkbookView name="Renata Lasota - Widok osobisty" guid="{EF888661-5C8A-4284-ADB6-9235B415E1B6}" mergeInterval="0" personalView="1" maximized="1" xWindow="-8" yWindow="-8" windowWidth="1040" windowHeight="744" tabRatio="946" activeSheetId="21"/>
  </customWorkbookViews>
</workbook>
</file>

<file path=xl/calcChain.xml><?xml version="1.0" encoding="utf-8"?>
<calcChain xmlns="http://schemas.openxmlformats.org/spreadsheetml/2006/main">
  <c r="E21" i="29" l="1"/>
  <c r="G21" i="29"/>
  <c r="D21" i="29"/>
  <c r="G13" i="29"/>
  <c r="E13" i="29"/>
  <c r="G11" i="29"/>
  <c r="E11" i="29"/>
  <c r="D11" i="29"/>
  <c r="D427" i="29" l="1"/>
  <c r="G36" i="29" l="1"/>
  <c r="E22" i="29"/>
  <c r="E12" i="29"/>
  <c r="B12" i="29"/>
  <c r="C12" i="29"/>
  <c r="C19" i="29" s="1"/>
  <c r="D12" i="29"/>
  <c r="F12" i="29"/>
  <c r="H12" i="29"/>
  <c r="I13" i="29"/>
  <c r="I14" i="29"/>
  <c r="B16" i="29"/>
  <c r="C16" i="29"/>
  <c r="D16" i="29"/>
  <c r="E16" i="29"/>
  <c r="F16" i="29"/>
  <c r="G16" i="29"/>
  <c r="H16" i="29"/>
  <c r="I17" i="29"/>
  <c r="I18" i="29"/>
  <c r="I16" i="29" s="1"/>
  <c r="B22" i="29"/>
  <c r="C22" i="29"/>
  <c r="D22" i="29"/>
  <c r="F22" i="29"/>
  <c r="H22" i="29"/>
  <c r="I23" i="29"/>
  <c r="I24" i="29"/>
  <c r="B26" i="29"/>
  <c r="C26" i="29"/>
  <c r="D26" i="29"/>
  <c r="E26" i="29"/>
  <c r="F26" i="29"/>
  <c r="G26" i="29"/>
  <c r="H26" i="29"/>
  <c r="I27" i="29"/>
  <c r="I26" i="29"/>
  <c r="I28" i="29"/>
  <c r="I31" i="29"/>
  <c r="I32" i="29"/>
  <c r="I34" i="29" s="1"/>
  <c r="I33" i="29"/>
  <c r="B34" i="29"/>
  <c r="C34" i="29"/>
  <c r="D34" i="29"/>
  <c r="E34" i="29"/>
  <c r="F34" i="29"/>
  <c r="G34" i="29"/>
  <c r="H34" i="29"/>
  <c r="B36" i="29"/>
  <c r="C36" i="29"/>
  <c r="D36" i="29"/>
  <c r="F36" i="29"/>
  <c r="H36" i="29"/>
  <c r="C46" i="29"/>
  <c r="C49" i="29"/>
  <c r="C52" i="29" s="1"/>
  <c r="C69" i="29" s="1"/>
  <c r="C55" i="29"/>
  <c r="C58" i="29"/>
  <c r="C66" i="29"/>
  <c r="C68" i="29"/>
  <c r="E81" i="29"/>
  <c r="B82" i="29"/>
  <c r="B89" i="29" s="1"/>
  <c r="C82" i="29"/>
  <c r="D82" i="29"/>
  <c r="E83" i="29"/>
  <c r="E84" i="29"/>
  <c r="E82" i="29" s="1"/>
  <c r="B85" i="29"/>
  <c r="C85" i="29"/>
  <c r="D85" i="29"/>
  <c r="E86" i="29"/>
  <c r="E87" i="29"/>
  <c r="E88" i="29"/>
  <c r="E85" i="29" s="1"/>
  <c r="E91" i="29"/>
  <c r="B92" i="29"/>
  <c r="C92" i="29"/>
  <c r="C98" i="29" s="1"/>
  <c r="D92" i="29"/>
  <c r="E93" i="29"/>
  <c r="E92" i="29"/>
  <c r="B94" i="29"/>
  <c r="C94" i="29"/>
  <c r="D94" i="29"/>
  <c r="E95" i="29"/>
  <c r="E96" i="29"/>
  <c r="E97" i="29"/>
  <c r="B121" i="29"/>
  <c r="C121" i="29"/>
  <c r="D121" i="29"/>
  <c r="E121" i="29"/>
  <c r="F121" i="29"/>
  <c r="G121" i="29"/>
  <c r="H121" i="29"/>
  <c r="I121" i="29"/>
  <c r="C134" i="29"/>
  <c r="D134" i="29"/>
  <c r="E166" i="29"/>
  <c r="F166" i="29"/>
  <c r="G166" i="29"/>
  <c r="E173" i="29"/>
  <c r="F173" i="29"/>
  <c r="G173" i="29"/>
  <c r="I180" i="29"/>
  <c r="I181" i="29"/>
  <c r="I182" i="29"/>
  <c r="I183" i="29"/>
  <c r="I184" i="29"/>
  <c r="E185" i="29"/>
  <c r="F185" i="29"/>
  <c r="G185" i="29"/>
  <c r="H185" i="29"/>
  <c r="G193" i="29"/>
  <c r="G194" i="29"/>
  <c r="G195" i="29"/>
  <c r="G196" i="29"/>
  <c r="G197" i="29"/>
  <c r="G198" i="29"/>
  <c r="G199" i="29"/>
  <c r="G200" i="29"/>
  <c r="G201" i="29"/>
  <c r="C202" i="29"/>
  <c r="C223" i="29" s="1"/>
  <c r="D202" i="29"/>
  <c r="D223" i="29" s="1"/>
  <c r="E202" i="29"/>
  <c r="E223" i="29" s="1"/>
  <c r="F202" i="29"/>
  <c r="F223" i="29" s="1"/>
  <c r="G203" i="29"/>
  <c r="G204" i="29"/>
  <c r="G205" i="29"/>
  <c r="G206" i="29"/>
  <c r="G207" i="29"/>
  <c r="G208" i="29"/>
  <c r="G209" i="29"/>
  <c r="G210" i="29"/>
  <c r="G211" i="29"/>
  <c r="G212" i="29"/>
  <c r="G213" i="29"/>
  <c r="G214" i="29"/>
  <c r="G215" i="29"/>
  <c r="G216" i="29"/>
  <c r="G217" i="29"/>
  <c r="G218" i="29"/>
  <c r="G219" i="29"/>
  <c r="G220" i="29"/>
  <c r="G221" i="29"/>
  <c r="G222" i="29"/>
  <c r="C234" i="29"/>
  <c r="D234" i="29"/>
  <c r="C238" i="29"/>
  <c r="D238" i="29"/>
  <c r="C250" i="29"/>
  <c r="D250" i="29"/>
  <c r="B267" i="29"/>
  <c r="C267" i="29"/>
  <c r="D267" i="29"/>
  <c r="E267" i="29"/>
  <c r="B275" i="29"/>
  <c r="C275" i="29"/>
  <c r="D275" i="29"/>
  <c r="E275" i="29"/>
  <c r="C290" i="29"/>
  <c r="D290" i="29"/>
  <c r="C302" i="29"/>
  <c r="C323" i="29"/>
  <c r="D302" i="29"/>
  <c r="D323" i="29" s="1"/>
  <c r="C332" i="29"/>
  <c r="C354" i="29"/>
  <c r="D332" i="29"/>
  <c r="C343" i="29"/>
  <c r="D343" i="29"/>
  <c r="C362" i="29"/>
  <c r="D362" i="29"/>
  <c r="C370" i="29"/>
  <c r="D370" i="29"/>
  <c r="C382" i="29"/>
  <c r="D382" i="29"/>
  <c r="E401" i="29"/>
  <c r="K401" i="29" s="1"/>
  <c r="B402" i="29"/>
  <c r="C402" i="29"/>
  <c r="D402" i="29"/>
  <c r="F402" i="29"/>
  <c r="G402" i="29"/>
  <c r="G412" i="29" s="1"/>
  <c r="H402" i="29"/>
  <c r="I402" i="29"/>
  <c r="I412" i="29"/>
  <c r="J402" i="29"/>
  <c r="E403" i="29"/>
  <c r="E404" i="29"/>
  <c r="K404" i="29" s="1"/>
  <c r="E405" i="29"/>
  <c r="K405" i="29"/>
  <c r="B406" i="29"/>
  <c r="C406" i="29"/>
  <c r="D406" i="29"/>
  <c r="F406" i="29"/>
  <c r="G406" i="29"/>
  <c r="H406" i="29"/>
  <c r="I406" i="29"/>
  <c r="J406" i="29"/>
  <c r="E407" i="29"/>
  <c r="E408" i="29"/>
  <c r="K408" i="29" s="1"/>
  <c r="E409" i="29"/>
  <c r="K409" i="29"/>
  <c r="E410" i="29"/>
  <c r="K410" i="29" s="1"/>
  <c r="E411" i="29"/>
  <c r="K411" i="29"/>
  <c r="D421" i="29"/>
  <c r="C421" i="29"/>
  <c r="B437" i="29"/>
  <c r="C437" i="29"/>
  <c r="D437" i="29"/>
  <c r="E437" i="29"/>
  <c r="C446" i="29"/>
  <c r="B476" i="29"/>
  <c r="C476" i="29"/>
  <c r="C475" i="29" s="1"/>
  <c r="B481" i="29"/>
  <c r="C481" i="29"/>
  <c r="B487" i="29"/>
  <c r="C487" i="29"/>
  <c r="B492" i="29"/>
  <c r="C492" i="29"/>
  <c r="E517" i="29"/>
  <c r="F517" i="29"/>
  <c r="F560" i="29" s="1"/>
  <c r="E531" i="29"/>
  <c r="F531" i="29"/>
  <c r="E539" i="29"/>
  <c r="F539" i="29"/>
  <c r="E542" i="29"/>
  <c r="F542" i="29"/>
  <c r="E545" i="29"/>
  <c r="F545" i="29"/>
  <c r="C576" i="29"/>
  <c r="D576" i="29"/>
  <c r="E582" i="29"/>
  <c r="F582" i="29"/>
  <c r="E587" i="29"/>
  <c r="F587" i="29"/>
  <c r="E607" i="29"/>
  <c r="F607" i="29"/>
  <c r="E612" i="29"/>
  <c r="F612" i="29"/>
  <c r="F605" i="29" s="1"/>
  <c r="F618" i="29" s="1"/>
  <c r="E624" i="29"/>
  <c r="F624" i="29"/>
  <c r="E627" i="29"/>
  <c r="F627" i="29"/>
  <c r="E630" i="29"/>
  <c r="F630" i="29"/>
  <c r="E643" i="29"/>
  <c r="F643" i="29"/>
  <c r="F655" i="29"/>
  <c r="E646" i="29"/>
  <c r="F646" i="29"/>
  <c r="C666" i="29"/>
  <c r="C672" i="29" s="1"/>
  <c r="D666" i="29"/>
  <c r="D672" i="29" s="1"/>
  <c r="E666" i="29"/>
  <c r="E672" i="29" s="1"/>
  <c r="F666" i="29"/>
  <c r="F672" i="29" s="1"/>
  <c r="I185" i="29"/>
  <c r="G202" i="29"/>
  <c r="G223" i="29"/>
  <c r="C412" i="29"/>
  <c r="I11" i="29"/>
  <c r="E36" i="29"/>
  <c r="H19" i="29"/>
  <c r="E406" i="29"/>
  <c r="K407" i="29"/>
  <c r="K406" i="29" s="1"/>
  <c r="E402" i="29"/>
  <c r="E412" i="29"/>
  <c r="F412" i="29"/>
  <c r="K403" i="29"/>
  <c r="K402" i="29" s="1"/>
  <c r="F598" i="29"/>
  <c r="C89" i="29"/>
  <c r="D19" i="29"/>
  <c r="B412" i="29"/>
  <c r="E655" i="29"/>
  <c r="I15" i="29"/>
  <c r="G12" i="29"/>
  <c r="G19" i="29" s="1"/>
  <c r="E29" i="29"/>
  <c r="I21" i="29"/>
  <c r="F530" i="29"/>
  <c r="G22" i="29"/>
  <c r="G29" i="29" s="1"/>
  <c r="I25" i="29"/>
  <c r="C242" i="29"/>
  <c r="J412" i="29"/>
  <c r="H412" i="29"/>
  <c r="C61" i="29"/>
  <c r="C29" i="29"/>
  <c r="C37" i="29" s="1"/>
  <c r="E89" i="29"/>
  <c r="C375" i="29"/>
  <c r="B98" i="29"/>
  <c r="D98" i="29"/>
  <c r="D420" i="29"/>
  <c r="D429" i="29" s="1"/>
  <c r="E598" i="29"/>
  <c r="D375" i="29"/>
  <c r="K412" i="29"/>
  <c r="F637" i="29" l="1"/>
  <c r="E560" i="29"/>
  <c r="I22" i="29"/>
  <c r="I29" i="29" s="1"/>
  <c r="D89" i="29"/>
  <c r="B486" i="29"/>
  <c r="B475" i="29"/>
  <c r="C420" i="29"/>
  <c r="C429" i="29" s="1"/>
  <c r="E19" i="29"/>
  <c r="C486" i="29"/>
  <c r="H29" i="29"/>
  <c r="H37" i="29" s="1"/>
  <c r="F19" i="29"/>
  <c r="E637" i="29"/>
  <c r="E605" i="29"/>
  <c r="E618" i="29" s="1"/>
  <c r="D29" i="29"/>
  <c r="D37" i="29" s="1"/>
  <c r="D412" i="29"/>
  <c r="D242" i="29"/>
  <c r="E94" i="29"/>
  <c r="E98" i="29" s="1"/>
  <c r="B29" i="29"/>
  <c r="B19" i="29"/>
  <c r="B37" i="29" s="1"/>
  <c r="F29" i="29"/>
  <c r="F37" i="29" s="1"/>
  <c r="E37" i="29"/>
  <c r="G37" i="29"/>
  <c r="I36" i="29"/>
  <c r="I12" i="29"/>
  <c r="I19" i="29"/>
  <c r="D354" i="29"/>
  <c r="I37" i="29" l="1"/>
</calcChain>
</file>

<file path=xl/sharedStrings.xml><?xml version="1.0" encoding="utf-8"?>
<sst xmlns="http://schemas.openxmlformats.org/spreadsheetml/2006/main" count="653" uniqueCount="440">
  <si>
    <t>o zasiedzenie</t>
  </si>
  <si>
    <t>za niedostarczenie lokalu socjalnego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</si>
  <si>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</si>
  <si>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</si>
  <si>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</si>
  <si>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</si>
  <si>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</si>
  <si>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</si>
  <si>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</si>
  <si>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</si>
  <si>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</si>
  <si>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Rozliczenia międzyokresowe przychodów, w tym:</t>
  </si>
  <si>
    <t xml:space="preserve">wpłaty z ZUS za  pensjonariuszy </t>
  </si>
  <si>
    <t xml:space="preserve">opłaty za odpady komunalne </t>
  </si>
  <si>
    <t>dodatnie różnice kursowe</t>
  </si>
  <si>
    <t>ujemne różnice kursowe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</si>
  <si>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</si>
  <si>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</si>
  <si>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</si>
  <si>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</si>
  <si>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tytułu utraty wartości nieruchomości</t>
  </si>
  <si>
    <t>odszkod. z tytułu decyzji sprzedażowych lokali oraz utratę wartości sprzedanych lokali, zapłatę wykupu lokalu użytkowego</t>
  </si>
  <si>
    <t xml:space="preserve">RAZEM:                                    </t>
  </si>
  <si>
    <t>Spółki, w których Miasto posiada 100% udziałów, akcji w tym:</t>
  </si>
  <si>
    <t xml:space="preserve">Rezerwy na odszkodowania z tytułu bezumownego korzystania z gruntu </t>
  </si>
  <si>
    <t>z tyt. zwrotu nieruchomości</t>
  </si>
  <si>
    <t xml:space="preserve">na odszkodowania z tytułu bezumownego korzystania z gruntu </t>
  </si>
  <si>
    <t>Inne sprawy sporne, w tym:</t>
  </si>
  <si>
    <t>Nazwa podmiotów</t>
  </si>
  <si>
    <t>Grunty</t>
  </si>
  <si>
    <t>Instytucje Kultury</t>
  </si>
  <si>
    <t>Treść</t>
  </si>
  <si>
    <t>………………………….</t>
  </si>
  <si>
    <t>L.p.</t>
  </si>
  <si>
    <t>Opis zdarzenia</t>
  </si>
  <si>
    <t>Przyczyna ujęcia w sprawozdaniu finansowym roku obrotowego</t>
  </si>
  <si>
    <t>Wpływ na sprawozdanie finansowe</t>
  </si>
  <si>
    <t>ŚRODKI TRWAŁE</t>
  </si>
  <si>
    <t>RAZEM:</t>
  </si>
  <si>
    <t>Wartość początkowa</t>
  </si>
  <si>
    <t>Zwiększenia, w tym:</t>
  </si>
  <si>
    <t>Nabycie</t>
  </si>
  <si>
    <t>Inne</t>
  </si>
  <si>
    <t>Zmniejszenia, w tym:</t>
  </si>
  <si>
    <t>Likwidacja i sprzedaż</t>
  </si>
  <si>
    <t>Inne długoterminowe aktywa finansowe</t>
  </si>
  <si>
    <t>Rok poprzedni</t>
  </si>
  <si>
    <t>Obroty roku poprzedniego</t>
  </si>
  <si>
    <t>Zakłady Opieki Zdrowotnej</t>
  </si>
  <si>
    <t>Saldo otwarcia</t>
  </si>
  <si>
    <t>Amortyzacja okresu</t>
  </si>
  <si>
    <t xml:space="preserve"> </t>
  </si>
  <si>
    <t>Saldo zamknięcia</t>
  </si>
  <si>
    <t>Wartość netto</t>
  </si>
  <si>
    <t xml:space="preserve">w tym: </t>
  </si>
  <si>
    <t>skapitalizowane odsetki</t>
  </si>
  <si>
    <t>skapitalizowane różnice kursowe</t>
  </si>
  <si>
    <t xml:space="preserve">Długoterminowe aktywa finansowe </t>
  </si>
  <si>
    <t xml:space="preserve">Krótkoterminowe aktywa finansowe </t>
  </si>
  <si>
    <t>Zwiększenia</t>
  </si>
  <si>
    <t>-  przeszacowanie</t>
  </si>
  <si>
    <t>-  nabycie</t>
  </si>
  <si>
    <t>-  przeniesienie</t>
  </si>
  <si>
    <t>Zmniejszenia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</si>
  <si>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</si>
  <si>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</si>
  <si>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</si>
  <si>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</si>
  <si>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</si>
  <si>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>Stan zatrudnienia na koniec 
roku obrotowego (osoby)</t>
  </si>
  <si>
    <t>Stan zatrudnienia na koniec
 roku poprzedniego (osoby)</t>
  </si>
  <si>
    <t>Udział w kapitale własnym (%)</t>
  </si>
  <si>
    <t>Nazwa podmiotu</t>
  </si>
  <si>
    <t>…</t>
  </si>
  <si>
    <t>Akcje i udziały</t>
  </si>
  <si>
    <t>Rozliczenia międzyokresowe czynne</t>
  </si>
  <si>
    <t>Razem długoterminowe</t>
  </si>
  <si>
    <t>Koszty konserwacji i remontów</t>
  </si>
  <si>
    <t>Prenumeraty</t>
  </si>
  <si>
    <t>Razem krótkoterminowe</t>
  </si>
  <si>
    <t>Odpisy aktualizujące wartość zapasów na dzień bilansowy wynoszą:</t>
  </si>
  <si>
    <t>Pozostałe należności, w tym:</t>
  </si>
  <si>
    <t>z tytułu pożyczek mieszkaniowych.</t>
  </si>
  <si>
    <t>wadia i kaucje</t>
  </si>
  <si>
    <t>Rozliczenia z tytułu środków na wydatki budżetowe i z tytułu dochodów budżetowych</t>
  </si>
  <si>
    <t>Utworzone</t>
  </si>
  <si>
    <t>Rezerwa na straty z tytułu udzielonych gwarancji i poręczeń</t>
  </si>
  <si>
    <t>naprawy gwarancyjne</t>
  </si>
  <si>
    <t>Struktura przychodów (RZiS)</t>
  </si>
  <si>
    <t>Podatki i opłaty lokalne, w tym:</t>
  </si>
  <si>
    <t>podatek od nieruchomości</t>
  </si>
  <si>
    <t>podatek od środków transportu</t>
  </si>
  <si>
    <t>podatek od czynności cywilno-prawnych</t>
  </si>
  <si>
    <t>Tytuł zobowiązania</t>
  </si>
  <si>
    <t xml:space="preserve">dywidendy </t>
  </si>
  <si>
    <t>Pozostałe koszty operacyjne</t>
  </si>
  <si>
    <t>opłata targowa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</si>
  <si>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</si>
  <si>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</si>
  <si>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</si>
  <si>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</si>
  <si>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</si>
  <si>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</si>
  <si>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</si>
  <si>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</si>
  <si>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</si>
  <si>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</si>
  <si>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strefę płatnego parkowania</t>
  </si>
  <si>
    <t>zysk na sprzedaży udziałów i akcji</t>
  </si>
  <si>
    <t>……..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</si>
  <si>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</si>
  <si>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</si>
  <si>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</si>
  <si>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</si>
  <si>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Aktualizacja wartości aktywów niefinansowych, w tym:</t>
  </si>
  <si>
    <t>Aktywa finansowe</t>
  </si>
  <si>
    <t>Kwota</t>
  </si>
  <si>
    <t xml:space="preserve">Przyczyna nieuwzględnienia w sprawozdaniu finansowym </t>
  </si>
  <si>
    <t>RAZEM</t>
  </si>
  <si>
    <t>Obroty roku bieżącego</t>
  </si>
  <si>
    <t>Dobra kultury</t>
  </si>
  <si>
    <t>Wyszczególnienie</t>
  </si>
  <si>
    <t>Pracownicy ogółem</t>
  </si>
  <si>
    <t>Inne koszty operacyjne, w tym:</t>
  </si>
  <si>
    <t>8.</t>
  </si>
  <si>
    <t>Należności z tytułu ubezpieczeń i innych świadczeń</t>
  </si>
  <si>
    <t>Inne papiery wartościowe</t>
  </si>
  <si>
    <t>korekty podatków</t>
  </si>
  <si>
    <t>korekty błędnych naliczeń odpłatności</t>
  </si>
  <si>
    <t>Zabezpieczenia w postaci weksli</t>
  </si>
  <si>
    <t>Gwarancje</t>
  </si>
  <si>
    <t>Umowy wsparcia</t>
  </si>
  <si>
    <t>Należności</t>
  </si>
  <si>
    <t>Zobowiązania</t>
  </si>
  <si>
    <t>Przychody</t>
  </si>
  <si>
    <t>Koszty</t>
  </si>
  <si>
    <t>1.</t>
  </si>
  <si>
    <t>2.</t>
  </si>
  <si>
    <t>3.</t>
  </si>
  <si>
    <t>4.</t>
  </si>
  <si>
    <t>Nazwa jednostki</t>
  </si>
  <si>
    <t>5.</t>
  </si>
  <si>
    <t>Rzeczowy majątek trwały</t>
  </si>
  <si>
    <t xml:space="preserve">Akcje i udziały </t>
  </si>
  <si>
    <t>Nieruchomości inwestycyjne</t>
  </si>
  <si>
    <t xml:space="preserve">Inne papiery wartościowe  </t>
  </si>
  <si>
    <t>Kategoria</t>
  </si>
  <si>
    <t>Środki trwałe w budowie (inwestycje) oraz zaliczki na poczet inwestycji</t>
  </si>
  <si>
    <t>w tym:</t>
  </si>
  <si>
    <t>6.</t>
  </si>
  <si>
    <t>7.</t>
  </si>
  <si>
    <t>Razem:</t>
  </si>
  <si>
    <t>Należności z tytułu dostaw i usług</t>
  </si>
  <si>
    <t>Należności od budżetów</t>
  </si>
  <si>
    <t>dochody budżetowe</t>
  </si>
  <si>
    <t>Wartości niematerialne i prawne</t>
  </si>
  <si>
    <t>Urządzenia techniczne i maszyny</t>
  </si>
  <si>
    <t>Środki transportu</t>
  </si>
  <si>
    <t>Inne środki trwałe</t>
  </si>
  <si>
    <t>Inne krótkoterminowe aktywa finansowe</t>
  </si>
  <si>
    <t>Stan na koniec roku obrotowego</t>
  </si>
  <si>
    <t>Rok obrotowy</t>
  </si>
  <si>
    <t>Razem</t>
  </si>
  <si>
    <t>Należności długoterminowe</t>
  </si>
  <si>
    <t>Należności krótkoterminowe</t>
  </si>
  <si>
    <t>Usługi obce</t>
  </si>
  <si>
    <t>Pozostałe przychody operacyjne</t>
  </si>
  <si>
    <t>Stan na początek roku</t>
  </si>
  <si>
    <t>Stan na koniec roku</t>
  </si>
  <si>
    <t>Tytuł</t>
  </si>
  <si>
    <t>Druki komunikacyjne i tablice rejestracyjne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</si>
  <si>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</si>
  <si>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</si>
  <si>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</si>
  <si>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</si>
  <si>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 xml:space="preserve">Najem lokali 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</si>
  <si>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</si>
  <si>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</si>
  <si>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>2</t>
  </si>
  <si>
    <t>wartość brutto</t>
  </si>
  <si>
    <t>3</t>
  </si>
  <si>
    <t>odpis aktualizujący wartość należności dochodzonych 
na drodze sądowej</t>
  </si>
  <si>
    <t>Rozliczenia międzyokresowe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</si>
  <si>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</si>
  <si>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</si>
  <si>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</si>
  <si>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</si>
  <si>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Rozliczenia międzyokresowe kosztów bierne</t>
  </si>
  <si>
    <t xml:space="preserve">usługi wykonane a niezafakturowane </t>
  </si>
  <si>
    <t>w tym: koszty mediów</t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</si>
  <si>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</si>
  <si>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</si>
  <si>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</si>
  <si>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</si>
  <si>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</si>
  <si>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</si>
  <si>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</si>
  <si>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</si>
  <si>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podatek rolny, leśny</t>
  </si>
  <si>
    <t>opłata skarbowa</t>
  </si>
  <si>
    <t>przychody z tyt. opłat za pobyt (DPS, DDz, żłobki, przedszkola…)</t>
  </si>
  <si>
    <t>przychody z tyt. mandatów</t>
  </si>
  <si>
    <t>przychody z tyt. opłat i kar za usuwanie drzew i krzewów</t>
  </si>
  <si>
    <t>przychody z tytułu zwrotu kosztów dotacji oświatowej</t>
  </si>
  <si>
    <t>przychody z tytułu usług geodezyjno-kartograficznych</t>
  </si>
  <si>
    <t>sprzedaż lokali lub nieruchomości</t>
  </si>
  <si>
    <t>sprzedaż pozostałych składników majątkowych</t>
  </si>
  <si>
    <t>opłaty z tyt. przekształcenia  wieczystego gruntów w prawo własności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</si>
  <si>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</si>
  <si>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</si>
  <si>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</si>
  <si>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</si>
  <si>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</si>
  <si>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</si>
  <si>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</si>
  <si>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</si>
  <si>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</si>
  <si>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</si>
  <si>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</si>
  <si>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</si>
  <si>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</si>
  <si>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</si>
  <si>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</si>
  <si>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</si>
  <si>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utworzenie odpisów aktual. śr. trwałych, śr. trwałych w budowie oraz wartości niematerialnych i prawnych</t>
  </si>
  <si>
    <t>odpis aktualizujący wartość nieruchomości inwestycyjnych</t>
  </si>
  <si>
    <t>zapłacone odszkodowania, kary i grzywny</t>
  </si>
  <si>
    <t>nieodpłatnie przekazane rzeczowe aktywa obrotowe</t>
  </si>
  <si>
    <t>odsetki bankowe od środków na rachunku bankowym, odsetki od lokat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</si>
  <si>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</si>
  <si>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</si>
  <si>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</si>
  <si>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odsetki od kredytów i pożyczek</t>
  </si>
  <si>
    <t xml:space="preserve"> odsetki od zobowiązań</t>
  </si>
  <si>
    <t>utworzenie odpisu aktualizującego wartość długoterminowych aktywów finansowych</t>
  </si>
  <si>
    <t>utworzenie odpisu aktualizującego wartość odsetek od należności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</si>
  <si>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</si>
  <si>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</si>
  <si>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</si>
  <si>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t xml:space="preserve">Rezerwy na odszkodowania związane z uchwaleniem planu miejscowego zagospodarowania </t>
  </si>
  <si>
    <t xml:space="preserve">Rezerwy za grunty zajęte pod drogi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</si>
  <si>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</si>
  <si>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</si>
  <si>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</si>
  <si>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t xml:space="preserve">na odszkodowania związane z uchwaleniem planu miejscowego zagospodarowania </t>
  </si>
  <si>
    <t xml:space="preserve"> za grunty zajęte pod drogi</t>
  </si>
  <si>
    <t>Inne rezerwy, w tym :</t>
  </si>
  <si>
    <t>utworzone rezerwy bilansowe</t>
  </si>
  <si>
    <t>utworzenie rezerw na sprawy sądowe z tyt. odsetek</t>
  </si>
  <si>
    <t>umorzenie odsetek</t>
  </si>
  <si>
    <t>Ogółem</t>
  </si>
  <si>
    <t>Środki trwałe będące w użytkowaniu przez Spółkę do czasu wniesienia ich aportem do Spółki</t>
  </si>
  <si>
    <t>rozwiązanie odpisów aktualizujących odsetki od należności</t>
  </si>
  <si>
    <t>Otrzymane poręczenia i gwarancje</t>
  </si>
  <si>
    <t>Wyszczególnienie odpisów z tytułu</t>
  </si>
  <si>
    <t>Zmiany stanu odpisów w ciągu roku obrotowego</t>
  </si>
  <si>
    <t>Wartość początkowa na początek okresu</t>
  </si>
  <si>
    <t>1. Zakup</t>
  </si>
  <si>
    <t>1. Sprzedaż</t>
  </si>
  <si>
    <t xml:space="preserve">2. Przekazanie </t>
  </si>
  <si>
    <t>Wartość początkowa na koniec okresu</t>
  </si>
  <si>
    <t xml:space="preserve">Odpisy aktualizujące </t>
  </si>
  <si>
    <t xml:space="preserve">1. </t>
  </si>
  <si>
    <t>1. Sprzedanych</t>
  </si>
  <si>
    <t>2. Zlikwidowanych</t>
  </si>
  <si>
    <t>3. Inne</t>
  </si>
  <si>
    <t>Odpisy na koniec okresu</t>
  </si>
  <si>
    <t xml:space="preserve">Odpisy na początek okresu </t>
  </si>
  <si>
    <t>Należności alimentacyjne</t>
  </si>
  <si>
    <t>z tyt. zaokrąglenia podatków ( w szczególności VAT)</t>
  </si>
  <si>
    <t>utworzonych rezerw na zobowiązania</t>
  </si>
  <si>
    <t xml:space="preserve">Stan na początek roku </t>
  </si>
  <si>
    <t>WARTOŚCI NIEMATERIALNE I PRAWNE</t>
  </si>
  <si>
    <t>Umorzenie</t>
  </si>
  <si>
    <t>( środki trwałe wytworzone siłami własnymi )</t>
  </si>
  <si>
    <t>Wartości niematerialne i prawne ogółem</t>
  </si>
  <si>
    <t>Budynki, lokale i obiekty inżynierii lądowej i wodnej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</si>
  <si>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</si>
  <si>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t>do Zasad obiegu oraz kontroli sprawozdań budżetowych, sprawozdań w zakresie operacji finansowych i sprawozdań  finansowych w Urzędzie m.st. Warszawy i  jednostkach organizacyjnych m.st. Warszawy</t>
  </si>
  <si>
    <t xml:space="preserve">Saldo otwarcia </t>
  </si>
  <si>
    <t>Odpisy aktualizujące</t>
  </si>
  <si>
    <t>w tym: Grunty stanowiące własność jednostki samorządu terytorialnego, przekazane w użytkowanie wieczyste innym podmiotom</t>
  </si>
  <si>
    <t xml:space="preserve">Saldo zamknięcia 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</si>
  <si>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</si>
  <si>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</si>
  <si>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</si>
  <si>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2. Inne</t>
  </si>
  <si>
    <t>3. Inne (likwidacja)</t>
  </si>
  <si>
    <t xml:space="preserve">Środki trwałe </t>
  </si>
  <si>
    <t>Długoterminowe aktywa niefinansowe</t>
  </si>
  <si>
    <t>Długoterminowe aktywa finansowe</t>
  </si>
  <si>
    <t>Wartość gruntów użytkowanych wieczyście</t>
  </si>
  <si>
    <t>Wartość nieamortyzowanych lub nieumarzanych przez jednostkę środków trwałych, używanych na podstawie umów najmu, dzierżawy i innych umów, w tym z tytułu umów leasingu (ewidencja pozabilansowa)</t>
  </si>
  <si>
    <t>Liczba udziałów / akcji</t>
  </si>
  <si>
    <t xml:space="preserve">należności dochodzone na drodze sądowej (wartość netto) </t>
  </si>
  <si>
    <t>Wykorzystanie *</t>
  </si>
  <si>
    <t>Rozwiązanie **</t>
  </si>
  <si>
    <t>w tym: należności finansowe (pożyczki zagrożone)</t>
  </si>
  <si>
    <t>Wykorzystane *</t>
  </si>
  <si>
    <t>Rozwiązane **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</si>
  <si>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</si>
  <si>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</si>
  <si>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pozostałe</t>
  </si>
  <si>
    <t>·            powyżej 1 roku do 3 lat</t>
  </si>
  <si>
    <t>·            powyżej 3 do 5 lat</t>
  </si>
  <si>
    <t>·            powyżej 5 lat</t>
  </si>
  <si>
    <t xml:space="preserve">Stan na koniec roku </t>
  </si>
  <si>
    <t>Zobowiązania z tytułu leasingu finansowego</t>
  </si>
  <si>
    <t>Zobowiązania z tytułu leasingu zwrotnego</t>
  </si>
  <si>
    <t>Rodzaj (forma) zabezpieczenia</t>
  </si>
  <si>
    <t>w tym na aktywach</t>
  </si>
  <si>
    <t>Stan na początek roku:</t>
  </si>
  <si>
    <t>zobowiązania</t>
  </si>
  <si>
    <t>zabezpieczenia</t>
  </si>
  <si>
    <t>trwałych</t>
  </si>
  <si>
    <t>obrotowych</t>
  </si>
  <si>
    <t>Hipoteka</t>
  </si>
  <si>
    <t>Zastaw (w tym rejestrowy lub skarbowy)</t>
  </si>
  <si>
    <t>Weksel</t>
  </si>
  <si>
    <t>Stan na koniec  roku: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</si>
  <si>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</si>
  <si>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</si>
  <si>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</si>
  <si>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Kwota wypłaty
 w roku poprzednim</t>
  </si>
  <si>
    <t>Kwota wypłaty
 w roku bieżącym</t>
  </si>
  <si>
    <t>Świadczenia pracownicze</t>
  </si>
  <si>
    <t>sprzedaż lokali mieszkaniowych, użytkowych</t>
  </si>
  <si>
    <t>II.2.1. Odpisy aktualizujące wartość zapasów</t>
  </si>
  <si>
    <t>Środki trwałe oddane do użytkowania na dzień bilansowy:</t>
  </si>
  <si>
    <t>Środki trwałe w budowie na dzień bilansowy: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</si>
  <si>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</si>
  <si>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</si>
  <si>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</si>
  <si>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Przychody z tytułu dochodów budżetowych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</si>
  <si>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</si>
  <si>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>inne ( z tyt. wydania legitymacji, zaświadczeń, z tyt. egzaminów, z tyt. licencji przewozowych)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</si>
  <si>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</si>
  <si>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Opłaty z tytułu zakupu usług telekomunikacyjnych § 436</t>
  </si>
  <si>
    <t>Dotacje</t>
  </si>
  <si>
    <t>Inne przychody operacyjne, w tym: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</si>
  <si>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</si>
  <si>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</si>
  <si>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</si>
  <si>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</si>
  <si>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</si>
  <si>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Dywidendy i udziały w zyskach</t>
  </si>
  <si>
    <t xml:space="preserve">Odsetki, w tym: </t>
  </si>
  <si>
    <t xml:space="preserve">Inne, w tym: </t>
  </si>
  <si>
    <t>pozostałe przychody finansowe.</t>
  </si>
  <si>
    <t xml:space="preserve">Inne, w tym:           </t>
  </si>
  <si>
    <t xml:space="preserve">o nadzwyczajnej wartości </t>
  </si>
  <si>
    <t>które wystąpiły incydentalnie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</si>
  <si>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</si>
  <si>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II.3.2. Informacje o znaczących zdarzeniach dotyczących lat ubiegłych 
ujętych w sprawozdaniu finansowym roku obrotowego</t>
  </si>
  <si>
    <t>II.3.3. Informacje o znaczących zdarzeniach jakie nastąpiły po dniu bilansowym a nieuwzględnionych w sprawozdaniu finansowym</t>
  </si>
  <si>
    <t>(rok, miesiąc, dzień)</t>
  </si>
  <si>
    <t>..................................</t>
  </si>
  <si>
    <t>(główny księgowy)</t>
  </si>
  <si>
    <t>(kierownik jednostki)</t>
  </si>
  <si>
    <t>......................................</t>
  </si>
  <si>
    <t>Rzeczowe aktywa trwałe</t>
  </si>
  <si>
    <t>II.1.6. Liczba i wartość posiadanych akcji i udziałów</t>
  </si>
  <si>
    <t>Zobowiązania finansowe</t>
  </si>
  <si>
    <t>Pozostałe zobowiązania długoterminowe wobec jednostek powiązanych</t>
  </si>
  <si>
    <t>Pozostałe zobowiązania długoterminowe  wobec pozostałych jednostek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</si>
  <si>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</si>
  <si>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</si>
  <si>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</si>
  <si>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</si>
  <si>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</si>
  <si>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</si>
  <si>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</si>
  <si>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 xml:space="preserve">Kategoria aktywów </t>
  </si>
  <si>
    <t>31 grudnia 20…. r.</t>
  </si>
  <si>
    <t>Niezrealizowane odsetki od należności objęte odpisem aktualizującym na koniec roku obrotowego</t>
  </si>
  <si>
    <t xml:space="preserve">1.16.c. Informacje o odsetkach naliczonych od należności na dzień bilansowy </t>
  </si>
  <si>
    <t xml:space="preserve">II.1.16.b. Należności krótkoterminowe netto </t>
  </si>
  <si>
    <t>II.1.16.a. Inwestycje finansowe długoterminowe i krótkoterminowe - zmiany w ciągu roku obrotowego</t>
  </si>
  <si>
    <t>II.1.15. Informacja o kwocie wypłaconych środków pieniężnych na świadczenia pracownicze*</t>
  </si>
  <si>
    <t xml:space="preserve">II.1.13.b. Rozliczenia międzyokresowe przychodów i rozliczenia międzyokresowe bierne </t>
  </si>
  <si>
    <t xml:space="preserve">II.1.13.a. Rozliczenia międzyokresowe czynne </t>
  </si>
  <si>
    <t xml:space="preserve">II.1.12.b. Wykaz spraw spornych z tytułu zobowiązań warunkowych </t>
  </si>
  <si>
    <t xml:space="preserve">II.1.12.a. Pozabilansowe zabezpieczenia, w tym również udzielone przez jednostkę gwarancje i poręczenia, także wekslowe </t>
  </si>
  <si>
    <t>II.1.11. Zobowiązania zabezpieczone na majątku jednostki</t>
  </si>
  <si>
    <t xml:space="preserve">II.1.9. Zobowiązania długoterminowe według zapadalności </t>
  </si>
  <si>
    <t xml:space="preserve">II.1.8. Rezerwy na zobowiązania - zmiany w ciągu roku obrotowego </t>
  </si>
  <si>
    <t>Wartość brutto udziałów/ akcji</t>
  </si>
  <si>
    <t>Odpis</t>
  </si>
  <si>
    <t>Zysk/(strata) netto za rok zakończony dnia 31 grudnia poprzedniego rok</t>
  </si>
  <si>
    <t xml:space="preserve">II. 1.4. Grunty użytkowane wieczyście </t>
  </si>
  <si>
    <t xml:space="preserve"> II.1.3. Odpisy aktualizujące wartość długoterminowych aktywów</t>
  </si>
  <si>
    <t xml:space="preserve">II.1.2. Aktualna wartość rynkowa środków trwałych, o ile jednostka dysponuje takimi informacjami </t>
  </si>
  <si>
    <t xml:space="preserve">II.1.1.c. Informacja o zasobach dóbr kultury (zabytkach) </t>
  </si>
  <si>
    <t xml:space="preserve">II.1.1.b. Wartości niematerialne i prawne  - zmiany w ciągu roku obrotowego </t>
  </si>
  <si>
    <t xml:space="preserve">II.1.1.a. Rzeczowy majątek trwały - zmiany w ciągu roku obrotowego </t>
  </si>
  <si>
    <t xml:space="preserve">II.2.5.a. Struktura przychodów </t>
  </si>
  <si>
    <t xml:space="preserve">II.2.5.b. Struktura kosztów usług obcych </t>
  </si>
  <si>
    <t xml:space="preserve">II. 2.5.c. Pozostałe przychody operacyjne </t>
  </si>
  <si>
    <t>II.2.5.d. Pozostałe koszty operacyjne</t>
  </si>
  <si>
    <t>II.2.5.e. Przychody finansowe</t>
  </si>
  <si>
    <t xml:space="preserve">II.2.5.f. Koszty finansowe </t>
  </si>
  <si>
    <t>II.2.5.g. Istotne transakcje z podmiotami powiązanymi</t>
  </si>
  <si>
    <t>Przemieszczenia</t>
  </si>
  <si>
    <t xml:space="preserve">II.1.5.Wartość nieamortyzowanych lub nieumarzanych przez jednostkę środków trwałych, używanych na podstawie umów najmu, dzierżawy i innych umów, w tym z tytułu umów leasingu </t>
  </si>
  <si>
    <t>II.2.2. Koszt wytworzenia środków trwałych w budowie poniesiony w okresie</t>
  </si>
  <si>
    <t>II.2.3. Przychody lub koszty o nadzwyczajnej wartości lub które wystąpiły incydentalnie</t>
  </si>
  <si>
    <t xml:space="preserve">Kaucje i wadia </t>
  </si>
  <si>
    <t xml:space="preserve">Nieuznane roszczenia wierzycieli </t>
  </si>
  <si>
    <t>Z tytułu zawartej, lecz jeszcze niewykonanej umowy</t>
  </si>
  <si>
    <t>Opis charakteru zobowiązania warunkowego, w tym czy zabezpieczone na majątku jednostki</t>
  </si>
  <si>
    <t>II.1.14. Łączna kwota otrzymanych przez jednostkę gwarancji i poręczeń niewykazanych w bilansie</t>
  </si>
  <si>
    <t>II.1.16. Inne informacje</t>
  </si>
  <si>
    <t>II.2.5. Inne informacje</t>
  </si>
  <si>
    <t xml:space="preserve">II.3. Inne informacje niż wymienione powyżej, jeżeli mogłyby w istotny sposób wpłynąć na ocenę sytuacji majątkowej i finansowej oraz wynik finansowy jednostki </t>
  </si>
  <si>
    <t>Inne  papiery wartościowe</t>
  </si>
  <si>
    <t>Wartość bilansowa udziałów/akcji</t>
  </si>
  <si>
    <t>Kapitały własne na dzień 31 grudnia poprzedniego roku</t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</si>
  <si>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</si>
  <si>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>odszkod. z tyt. umowy dzierżawy</t>
  </si>
  <si>
    <t>Czynne rozliczenia międzyokresowe kosztów stanowiące różnicę między wartością otrzymanych finansowych składników aktywów a zobowiązaniem zapłaty za nie</t>
  </si>
  <si>
    <t>* płatności wynikające z obowiązku wykonania świadczeń na rzecz pracowników (odprawy emerytalne, odprawy pośmiertne, ekwiwalent za urlop, nagrody jubileuszowe)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</si>
  <si>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</si>
  <si>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 xml:space="preserve">Dotacje na finansowanie działalności podstawowej </t>
  </si>
  <si>
    <t>Zakup usług remontowo-konserwatorskich dotyczących obiektów zabytkowych będących w użytkowaniu jednostek budżetowych § 434</t>
  </si>
  <si>
    <t xml:space="preserve">Zysk ze zbycia niefinansowych aktywów trwałych, w tym: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</si>
  <si>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</si>
  <si>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odpis aktualizujący wartość należności</t>
  </si>
  <si>
    <t>umorzenie zaległości podatkowych w ramach pomocy publicznej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</si>
  <si>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</si>
  <si>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 xml:space="preserve">1.16.d. Informacje o niezrealizowanych odsetkach od należności objętych odpisem aktualizującym na koniec roku obrotowego </t>
  </si>
  <si>
    <t>Wartość mienia zlikwidowanych jednostek</t>
  </si>
  <si>
    <t xml:space="preserve">II.1.7. Odpisy aktualizujące wartość należności </t>
  </si>
  <si>
    <t>Grunty stanowiące własność m.st. Warszawy oddane w wieczyste użytkowanie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</si>
  <si>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</si>
  <si>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Inne, w tym:</t>
  </si>
  <si>
    <t>Kwota należności z tytułu podatków realizowanych przez organy podatkowe podległe ministrowi własciwemu do spraw finansów publicznych wykazywanych w sprawozdaniu z wykonania planu dochodów budżetowych</t>
  </si>
  <si>
    <t>Kwota dokonanych w trakcie roku obrotowego odpisów aktualizujących</t>
  </si>
  <si>
    <t>Kwota zmniejszeń odpisów aktualizujących w trakcie roku obrotowego</t>
  </si>
  <si>
    <t>Załącznik nr 21</t>
  </si>
  <si>
    <t>MPWiK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</si>
</sst>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79">
    <font>
      <sz val="10"/>
      <name val="Arial"/>
    </font>
    <font>
      <sz val="10"/>
      <name val="Arial CE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9"/>
      <name val="Book Antiqua"/>
      <family val="1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  <charset val="238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indexed="8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9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u/>
      <sz val="9"/>
      <color indexed="8"/>
      <name val="Book Antiqua"/>
      <family val="1"/>
      <charset val="238"/>
    </font>
    <font>
      <sz val="10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name val="Arial CE"/>
      <charset val="238"/>
    </font>
    <font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i/>
      <sz val="9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b/>
      <u/>
      <sz val="10"/>
      <color theme="1"/>
      <name val="Book Antiqua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color theme="1"/>
      <name val="Verdana"/>
      <family val="2"/>
      <charset val="238"/>
    </font>
    <font>
      <sz val="10"/>
      <color theme="1"/>
      <name val="Czcionka tekstu podstawowego"/>
      <family val="2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9"/>
        <bgColor indexed="9"/>
      </patternFill>
    </fill>
    <fill>
      <patternFill patternType="solid">
        <fgColor indexed="50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1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88">
    <xf numFmtId="0" fontId="0" fillId="0" borderId="0"/>
    <xf numFmtId="0" fontId="5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16" borderId="0" applyNumberFormat="0" applyBorder="0" applyAlignment="0" applyProtection="0"/>
    <xf numFmtId="0" fontId="5" fillId="25" borderId="0" applyNumberFormat="0" applyBorder="0" applyAlignment="0" applyProtection="0"/>
    <xf numFmtId="0" fontId="7" fillId="16" borderId="0" applyNumberFormat="0" applyBorder="0" applyAlignment="0" applyProtection="0"/>
    <xf numFmtId="0" fontId="8" fillId="28" borderId="1" applyNumberFormat="0" applyAlignment="0" applyProtection="0"/>
    <xf numFmtId="0" fontId="9" fillId="17" borderId="2" applyNumberFormat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33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25" borderId="1" applyNumberFormat="0" applyAlignment="0" applyProtection="0"/>
    <xf numFmtId="0" fontId="17" fillId="0" borderId="7" applyNumberFormat="0" applyFill="0" applyAlignment="0" applyProtection="0"/>
    <xf numFmtId="0" fontId="18" fillId="25" borderId="0" applyNumberFormat="0" applyBorder="0" applyAlignment="0" applyProtection="0"/>
    <xf numFmtId="0" fontId="22" fillId="0" borderId="0"/>
    <xf numFmtId="0" fontId="1" fillId="0" borderId="0"/>
    <xf numFmtId="0" fontId="10" fillId="0" borderId="0"/>
    <xf numFmtId="0" fontId="1" fillId="0" borderId="0"/>
    <xf numFmtId="0" fontId="10" fillId="24" borderId="8" applyNumberFormat="0" applyFont="0" applyAlignment="0" applyProtection="0"/>
    <xf numFmtId="0" fontId="19" fillId="28" borderId="3" applyNumberFormat="0" applyAlignment="0" applyProtection="0"/>
    <xf numFmtId="4" fontId="20" fillId="34" borderId="9" applyNumberFormat="0" applyProtection="0">
      <alignment vertical="center"/>
    </xf>
    <xf numFmtId="4" fontId="21" fillId="34" borderId="9" applyNumberFormat="0" applyProtection="0">
      <alignment vertical="center"/>
    </xf>
    <xf numFmtId="4" fontId="20" fillId="34" borderId="9" applyNumberFormat="0" applyProtection="0">
      <alignment horizontal="left" vertical="center" indent="1"/>
    </xf>
    <xf numFmtId="0" fontId="20" fillId="34" borderId="9" applyNumberFormat="0" applyProtection="0">
      <alignment horizontal="left" vertical="top" indent="1"/>
    </xf>
    <xf numFmtId="4" fontId="20" fillId="2" borderId="0" applyNumberFormat="0" applyProtection="0">
      <alignment horizontal="left" vertical="center" indent="1"/>
    </xf>
    <xf numFmtId="4" fontId="22" fillId="7" borderId="9" applyNumberFormat="0" applyProtection="0">
      <alignment horizontal="right" vertical="center"/>
    </xf>
    <xf numFmtId="4" fontId="22" fillId="3" borderId="9" applyNumberFormat="0" applyProtection="0">
      <alignment horizontal="right" vertical="center"/>
    </xf>
    <xf numFmtId="4" fontId="22" fillId="26" borderId="9" applyNumberFormat="0" applyProtection="0">
      <alignment horizontal="right" vertical="center"/>
    </xf>
    <xf numFmtId="4" fontId="22" fillId="27" borderId="9" applyNumberFormat="0" applyProtection="0">
      <alignment horizontal="right" vertical="center"/>
    </xf>
    <xf numFmtId="4" fontId="22" fillId="35" borderId="9" applyNumberFormat="0" applyProtection="0">
      <alignment horizontal="right" vertical="center"/>
    </xf>
    <xf numFmtId="4" fontId="22" fillId="36" borderId="9" applyNumberFormat="0" applyProtection="0">
      <alignment horizontal="right" vertical="center"/>
    </xf>
    <xf numFmtId="4" fontId="22" fillId="9" borderId="9" applyNumberFormat="0" applyProtection="0">
      <alignment horizontal="right" vertical="center"/>
    </xf>
    <xf numFmtId="4" fontId="22" fillId="29" borderId="9" applyNumberFormat="0" applyProtection="0">
      <alignment horizontal="right" vertical="center"/>
    </xf>
    <xf numFmtId="4" fontId="22" fillId="37" borderId="9" applyNumberFormat="0" applyProtection="0">
      <alignment horizontal="right" vertical="center"/>
    </xf>
    <xf numFmtId="4" fontId="20" fillId="38" borderId="10" applyNumberFormat="0" applyProtection="0">
      <alignment horizontal="left" vertical="center" indent="1"/>
    </xf>
    <xf numFmtId="4" fontId="22" fillId="39" borderId="0" applyNumberFormat="0" applyProtection="0">
      <alignment horizontal="left" vertical="center" indent="1"/>
    </xf>
    <xf numFmtId="4" fontId="23" fillId="8" borderId="0" applyNumberFormat="0" applyProtection="0">
      <alignment horizontal="left" vertical="center" indent="1"/>
    </xf>
    <xf numFmtId="4" fontId="22" fillId="2" borderId="9" applyNumberFormat="0" applyProtection="0">
      <alignment horizontal="right" vertical="center"/>
    </xf>
    <xf numFmtId="4" fontId="24" fillId="39" borderId="0" applyNumberFormat="0" applyProtection="0">
      <alignment horizontal="left" vertical="center" indent="1"/>
    </xf>
    <xf numFmtId="4" fontId="24" fillId="2" borderId="0" applyNumberFormat="0" applyProtection="0">
      <alignment horizontal="left" vertical="center" indent="1"/>
    </xf>
    <xf numFmtId="0" fontId="10" fillId="8" borderId="9" applyNumberFormat="0" applyProtection="0">
      <alignment horizontal="left" vertical="center" indent="1"/>
    </xf>
    <xf numFmtId="0" fontId="10" fillId="8" borderId="9" applyNumberFormat="0" applyProtection="0">
      <alignment horizontal="left" vertical="top" indent="1"/>
    </xf>
    <xf numFmtId="0" fontId="10" fillId="2" borderId="9" applyNumberFormat="0" applyProtection="0">
      <alignment horizontal="left" vertical="center" indent="1"/>
    </xf>
    <xf numFmtId="0" fontId="10" fillId="2" borderId="9" applyNumberFormat="0" applyProtection="0">
      <alignment horizontal="left" vertical="top" indent="1"/>
    </xf>
    <xf numFmtId="0" fontId="10" fillId="6" borderId="9" applyNumberFormat="0" applyProtection="0">
      <alignment horizontal="left" vertical="center" indent="1"/>
    </xf>
    <xf numFmtId="0" fontId="10" fillId="6" borderId="9" applyNumberFormat="0" applyProtection="0">
      <alignment horizontal="left" vertical="top" indent="1"/>
    </xf>
    <xf numFmtId="0" fontId="10" fillId="39" borderId="9" applyNumberFormat="0" applyProtection="0">
      <alignment horizontal="left" vertical="center" indent="1"/>
    </xf>
    <xf numFmtId="0" fontId="10" fillId="39" borderId="9" applyNumberFormat="0" applyProtection="0">
      <alignment horizontal="left" vertical="top" indent="1"/>
    </xf>
    <xf numFmtId="0" fontId="10" fillId="5" borderId="11" applyNumberFormat="0">
      <protection locked="0"/>
    </xf>
    <xf numFmtId="4" fontId="22" fillId="4" borderId="9" applyNumberFormat="0" applyProtection="0">
      <alignment vertical="center"/>
    </xf>
    <xf numFmtId="4" fontId="25" fillId="4" borderId="9" applyNumberFormat="0" applyProtection="0">
      <alignment vertical="center"/>
    </xf>
    <xf numFmtId="4" fontId="22" fillId="4" borderId="9" applyNumberFormat="0" applyProtection="0">
      <alignment horizontal="left" vertical="center" indent="1"/>
    </xf>
    <xf numFmtId="0" fontId="22" fillId="4" borderId="9" applyNumberFormat="0" applyProtection="0">
      <alignment horizontal="left" vertical="top" indent="1"/>
    </xf>
    <xf numFmtId="4" fontId="22" fillId="39" borderId="9" applyNumberFormat="0" applyProtection="0">
      <alignment horizontal="right" vertical="center"/>
    </xf>
    <xf numFmtId="4" fontId="25" fillId="39" borderId="9" applyNumberFormat="0" applyProtection="0">
      <alignment horizontal="right" vertical="center"/>
    </xf>
    <xf numFmtId="4" fontId="22" fillId="2" borderId="9" applyNumberFormat="0" applyProtection="0">
      <alignment horizontal="left" vertical="center" indent="1"/>
    </xf>
    <xf numFmtId="0" fontId="22" fillId="2" borderId="9" applyNumberFormat="0" applyProtection="0">
      <alignment horizontal="left" vertical="top" indent="1"/>
    </xf>
    <xf numFmtId="4" fontId="26" fillId="40" borderId="0" applyNumberFormat="0" applyProtection="0">
      <alignment horizontal="left" vertical="center" indent="1"/>
    </xf>
    <xf numFmtId="4" fontId="27" fillId="39" borderId="9" applyNumberFormat="0" applyProtection="0">
      <alignment horizontal="right" vertical="center"/>
    </xf>
    <xf numFmtId="0" fontId="28" fillId="0" borderId="0" applyNumberFormat="0" applyFill="0" applyBorder="0" applyAlignment="0" applyProtection="0"/>
    <xf numFmtId="0" fontId="11" fillId="0" borderId="12" applyNumberFormat="0" applyFill="0" applyAlignment="0" applyProtection="0"/>
    <xf numFmtId="164" fontId="10" fillId="0" borderId="0" applyFont="0" applyFill="0" applyBorder="0" applyAlignment="0" applyProtection="0"/>
    <xf numFmtId="0" fontId="29" fillId="0" borderId="0" applyNumberFormat="0" applyFill="0" applyBorder="0" applyAlignment="0" applyProtection="0"/>
  </cellStyleXfs>
  <cellXfs count="929">
    <xf numFmtId="0" fontId="0" fillId="0" borderId="0" xfId="0"/>
    <xf numFmtId="0" fontId="0" fillId="0" borderId="0" xfId="0" applyAlignment="1">
      <alignment vertical="center"/>
    </xf>
    <xf numFmtId="4" fontId="33" fillId="0" borderId="0" xfId="0" applyNumberFormat="1" applyFont="1" applyAlignment="1">
      <alignment vertical="center"/>
    </xf>
    <xf numFmtId="4" fontId="33" fillId="0" borderId="0" xfId="0" applyNumberFormat="1" applyFont="1" applyAlignment="1">
      <alignment vertical="center" wrapText="1"/>
    </xf>
    <xf numFmtId="4" fontId="33" fillId="0" borderId="0" xfId="0" applyNumberFormat="1" applyFont="1" applyAlignment="1" applyProtection="1">
      <alignment vertical="center"/>
      <protection locked="0"/>
    </xf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0" borderId="0" xfId="42" applyFont="1" applyAlignment="1">
      <alignment horizontal="left" wrapText="1"/>
    </xf>
    <xf numFmtId="4" fontId="33" fillId="0" borderId="0" xfId="0" applyNumberFormat="1" applyFont="1" applyAlignment="1">
      <alignment vertical="top"/>
    </xf>
    <xf numFmtId="4" fontId="2" fillId="0" borderId="0" xfId="0" applyNumberFormat="1" applyFont="1" applyBorder="1" applyAlignment="1" applyProtection="1">
      <alignment horizontal="left" vertical="center"/>
      <protection locked="0"/>
    </xf>
    <xf numFmtId="4" fontId="2" fillId="0" borderId="0" xfId="0" applyNumberFormat="1" applyFont="1" applyAlignment="1">
      <alignment horizontal="left" vertical="top"/>
    </xf>
    <xf numFmtId="4" fontId="2" fillId="0" borderId="0" xfId="0" applyNumberFormat="1" applyFont="1" applyAlignment="1">
      <alignment horizontal="left"/>
    </xf>
    <xf numFmtId="0" fontId="39" fillId="0" borderId="0" xfId="0" applyNumberFormat="1" applyFont="1" applyAlignment="1" applyProtection="1">
      <alignment horizontal="left" vertical="center" wrapText="1"/>
      <protection locked="0"/>
    </xf>
    <xf numFmtId="0" fontId="64" fillId="0" borderId="0" xfId="0" applyFont="1"/>
    <xf numFmtId="0" fontId="65" fillId="0" borderId="82" xfId="0" applyFont="1" applyFill="1" applyBorder="1"/>
    <xf numFmtId="4" fontId="65" fillId="0" borderId="83" xfId="0" applyNumberFormat="1" applyFont="1" applyFill="1" applyBorder="1" applyAlignment="1">
      <alignment horizontal="right"/>
    </xf>
    <xf numFmtId="4" fontId="65" fillId="0" borderId="84" xfId="0" applyNumberFormat="1" applyFont="1" applyFill="1" applyBorder="1" applyAlignment="1">
      <alignment horizontal="right"/>
    </xf>
    <xf numFmtId="0" fontId="66" fillId="0" borderId="82" xfId="0" applyFont="1" applyFill="1" applyBorder="1"/>
    <xf numFmtId="2" fontId="66" fillId="0" borderId="83" xfId="0" applyNumberFormat="1" applyFont="1" applyFill="1" applyBorder="1" applyAlignment="1">
      <alignment horizontal="right"/>
    </xf>
    <xf numFmtId="4" fontId="66" fillId="0" borderId="83" xfId="0" applyNumberFormat="1" applyFont="1" applyFill="1" applyBorder="1" applyAlignment="1">
      <alignment horizontal="right"/>
    </xf>
    <xf numFmtId="4" fontId="66" fillId="0" borderId="84" xfId="0" applyNumberFormat="1" applyFont="1" applyFill="1" applyBorder="1" applyAlignment="1">
      <alignment horizontal="right"/>
    </xf>
    <xf numFmtId="0" fontId="65" fillId="43" borderId="82" xfId="0" applyFont="1" applyFill="1" applyBorder="1"/>
    <xf numFmtId="4" fontId="65" fillId="43" borderId="83" xfId="0" applyNumberFormat="1" applyFont="1" applyFill="1" applyBorder="1" applyAlignment="1">
      <alignment horizontal="right"/>
    </xf>
    <xf numFmtId="4" fontId="65" fillId="43" borderId="84" xfId="0" applyNumberFormat="1" applyFont="1" applyFill="1" applyBorder="1" applyAlignment="1">
      <alignment horizontal="right"/>
    </xf>
    <xf numFmtId="0" fontId="65" fillId="43" borderId="85" xfId="0" applyFont="1" applyFill="1" applyBorder="1"/>
    <xf numFmtId="4" fontId="65" fillId="43" borderId="86" xfId="0" applyNumberFormat="1" applyFont="1" applyFill="1" applyBorder="1" applyAlignment="1">
      <alignment horizontal="right"/>
    </xf>
    <xf numFmtId="4" fontId="65" fillId="43" borderId="87" xfId="0" applyNumberFormat="1" applyFont="1" applyFill="1" applyBorder="1" applyAlignment="1">
      <alignment horizontal="right"/>
    </xf>
    <xf numFmtId="0" fontId="67" fillId="0" borderId="0" xfId="0" applyFont="1"/>
    <xf numFmtId="4" fontId="65" fillId="0" borderId="88" xfId="0" applyNumberFormat="1" applyFont="1" applyFill="1" applyBorder="1" applyAlignment="1">
      <alignment horizontal="right"/>
    </xf>
    <xf numFmtId="0" fontId="65" fillId="0" borderId="13" xfId="0" applyFont="1" applyFill="1" applyBorder="1" applyAlignment="1">
      <alignment horizontal="center" wrapText="1"/>
    </xf>
    <xf numFmtId="0" fontId="65" fillId="0" borderId="14" xfId="0" applyFont="1" applyFill="1" applyBorder="1" applyAlignment="1">
      <alignment horizontal="center" wrapText="1"/>
    </xf>
    <xf numFmtId="0" fontId="31" fillId="0" borderId="0" xfId="40" applyFont="1" applyFill="1" applyAlignment="1" applyProtection="1">
      <alignment vertical="center" wrapText="1"/>
    </xf>
    <xf numFmtId="0" fontId="31" fillId="0" borderId="0" xfId="40" applyFont="1" applyFill="1" applyAlignment="1" applyProtection="1">
      <alignment vertical="center"/>
    </xf>
    <xf numFmtId="0" fontId="37" fillId="43" borderId="15" xfId="40" applyFont="1" applyFill="1" applyBorder="1" applyAlignment="1" applyProtection="1">
      <alignment horizontal="center" vertical="center" wrapText="1"/>
    </xf>
    <xf numFmtId="4" fontId="37" fillId="43" borderId="15" xfId="40" applyNumberFormat="1" applyFont="1" applyFill="1" applyBorder="1" applyAlignment="1" applyProtection="1">
      <alignment horizontal="center" vertical="center" wrapText="1"/>
    </xf>
    <xf numFmtId="0" fontId="37" fillId="43" borderId="16" xfId="40" applyFont="1" applyFill="1" applyBorder="1" applyAlignment="1" applyProtection="1">
      <alignment horizontal="center" vertical="center" wrapText="1"/>
    </xf>
    <xf numFmtId="0" fontId="37" fillId="0" borderId="17" xfId="40" applyFont="1" applyFill="1" applyBorder="1" applyAlignment="1" applyProtection="1">
      <alignment horizontal="center" vertical="center"/>
    </xf>
    <xf numFmtId="4" fontId="37" fillId="0" borderId="17" xfId="40" applyNumberFormat="1" applyFont="1" applyFill="1" applyBorder="1" applyAlignment="1" applyProtection="1">
      <alignment horizontal="center" vertical="center" wrapText="1"/>
    </xf>
    <xf numFmtId="0" fontId="37" fillId="0" borderId="18" xfId="40" applyFont="1" applyFill="1" applyBorder="1" applyAlignment="1" applyProtection="1">
      <alignment horizontal="center" vertical="center" wrapText="1"/>
    </xf>
    <xf numFmtId="0" fontId="37" fillId="43" borderId="19" xfId="40" applyFont="1" applyFill="1" applyBorder="1" applyAlignment="1" applyProtection="1">
      <alignment vertical="center" wrapText="1"/>
    </xf>
    <xf numFmtId="4" fontId="37" fillId="43" borderId="19" xfId="40" applyNumberFormat="1" applyFont="1" applyFill="1" applyBorder="1" applyAlignment="1" applyProtection="1">
      <alignment vertical="center"/>
    </xf>
    <xf numFmtId="4" fontId="37" fillId="43" borderId="20" xfId="40" applyNumberFormat="1" applyFont="1" applyFill="1" applyBorder="1" applyAlignment="1" applyProtection="1">
      <alignment vertical="center"/>
    </xf>
    <xf numFmtId="0" fontId="37" fillId="0" borderId="21" xfId="40" applyFont="1" applyFill="1" applyBorder="1" applyAlignment="1" applyProtection="1">
      <alignment vertical="center" wrapText="1"/>
    </xf>
    <xf numFmtId="4" fontId="37" fillId="0" borderId="21" xfId="40" applyNumberFormat="1" applyFont="1" applyFill="1" applyBorder="1" applyAlignment="1" applyProtection="1">
      <alignment vertical="center"/>
    </xf>
    <xf numFmtId="4" fontId="37" fillId="0" borderId="22" xfId="40" applyNumberFormat="1" applyFont="1" applyFill="1" applyBorder="1" applyAlignment="1" applyProtection="1">
      <alignment vertical="center"/>
    </xf>
    <xf numFmtId="0" fontId="31" fillId="0" borderId="23" xfId="40" applyFont="1" applyFill="1" applyBorder="1" applyAlignment="1" applyProtection="1">
      <alignment vertical="center" wrapText="1"/>
    </xf>
    <xf numFmtId="4" fontId="31" fillId="0" borderId="23" xfId="40" applyNumberFormat="1" applyFont="1" applyFill="1" applyBorder="1" applyAlignment="1" applyProtection="1">
      <alignment vertical="center"/>
      <protection locked="0"/>
    </xf>
    <xf numFmtId="4" fontId="31" fillId="0" borderId="24" xfId="40" applyNumberFormat="1" applyFont="1" applyFill="1" applyBorder="1" applyAlignment="1" applyProtection="1">
      <alignment vertical="center"/>
    </xf>
    <xf numFmtId="0" fontId="31" fillId="0" borderId="23" xfId="40" quotePrefix="1" applyFont="1" applyFill="1" applyBorder="1" applyAlignment="1" applyProtection="1">
      <alignment vertical="center" wrapText="1"/>
      <protection locked="0"/>
    </xf>
    <xf numFmtId="0" fontId="37" fillId="43" borderId="25" xfId="40" applyFont="1" applyFill="1" applyBorder="1" applyAlignment="1" applyProtection="1">
      <alignment vertical="center" wrapText="1"/>
    </xf>
    <xf numFmtId="4" fontId="37" fillId="43" borderId="25" xfId="40" applyNumberFormat="1" applyFont="1" applyFill="1" applyBorder="1" applyAlignment="1" applyProtection="1">
      <alignment vertical="center"/>
    </xf>
    <xf numFmtId="4" fontId="37" fillId="43" borderId="26" xfId="40" applyNumberFormat="1" applyFont="1" applyFill="1" applyBorder="1" applyAlignment="1" applyProtection="1">
      <alignment vertical="center"/>
    </xf>
    <xf numFmtId="0" fontId="37" fillId="0" borderId="27" xfId="40" applyFont="1" applyFill="1" applyBorder="1" applyAlignment="1" applyProtection="1">
      <alignment horizontal="centerContinuous" vertical="center"/>
    </xf>
    <xf numFmtId="0" fontId="31" fillId="0" borderId="0" xfId="40" applyFont="1" applyFill="1" applyBorder="1" applyAlignment="1" applyProtection="1">
      <alignment vertical="center"/>
    </xf>
    <xf numFmtId="0" fontId="31" fillId="0" borderId="18" xfId="40" applyFont="1" applyFill="1" applyBorder="1" applyAlignment="1" applyProtection="1">
      <alignment vertical="center"/>
    </xf>
    <xf numFmtId="0" fontId="31" fillId="0" borderId="23" xfId="40" applyFont="1" applyFill="1" applyBorder="1" applyAlignment="1" applyProtection="1">
      <alignment vertical="center" wrapText="1"/>
      <protection locked="0"/>
    </xf>
    <xf numFmtId="0" fontId="65" fillId="44" borderId="83" xfId="0" applyFont="1" applyFill="1" applyBorder="1" applyAlignment="1">
      <alignment horizontal="center" wrapText="1"/>
    </xf>
    <xf numFmtId="0" fontId="68" fillId="0" borderId="83" xfId="0" applyFont="1" applyBorder="1" applyAlignment="1">
      <alignment wrapText="1"/>
    </xf>
    <xf numFmtId="4" fontId="68" fillId="0" borderId="83" xfId="0" applyNumberFormat="1" applyFont="1" applyBorder="1" applyAlignment="1">
      <alignment horizontal="right"/>
    </xf>
    <xf numFmtId="0" fontId="68" fillId="0" borderId="89" xfId="0" applyFont="1" applyBorder="1" applyAlignment="1">
      <alignment wrapText="1"/>
    </xf>
    <xf numFmtId="0" fontId="68" fillId="0" borderId="90" xfId="0" applyFont="1" applyBorder="1" applyAlignment="1">
      <alignment wrapText="1"/>
    </xf>
    <xf numFmtId="4" fontId="68" fillId="0" borderId="90" xfId="0" applyNumberFormat="1" applyFont="1" applyBorder="1" applyAlignment="1">
      <alignment horizontal="right"/>
    </xf>
    <xf numFmtId="2" fontId="68" fillId="0" borderId="90" xfId="0" applyNumberFormat="1" applyFont="1" applyBorder="1" applyAlignment="1">
      <alignment horizontal="right"/>
    </xf>
    <xf numFmtId="4" fontId="65" fillId="0" borderId="11" xfId="0" applyNumberFormat="1" applyFont="1" applyBorder="1" applyAlignment="1">
      <alignment horizontal="right"/>
    </xf>
    <xf numFmtId="2" fontId="68" fillId="0" borderId="11" xfId="0" applyNumberFormat="1" applyFont="1" applyBorder="1" applyAlignment="1">
      <alignment wrapText="1"/>
    </xf>
    <xf numFmtId="0" fontId="68" fillId="44" borderId="28" xfId="0" applyFont="1" applyFill="1" applyBorder="1" applyAlignment="1">
      <alignment horizontal="center" wrapText="1"/>
    </xf>
    <xf numFmtId="0" fontId="65" fillId="44" borderId="91" xfId="0" applyFont="1" applyFill="1" applyBorder="1" applyAlignment="1">
      <alignment horizontal="center" wrapText="1"/>
    </xf>
    <xf numFmtId="0" fontId="65" fillId="44" borderId="92" xfId="0" applyFont="1" applyFill="1" applyBorder="1" applyAlignment="1">
      <alignment horizontal="center" wrapText="1"/>
    </xf>
    <xf numFmtId="0" fontId="68" fillId="0" borderId="29" xfId="0" applyFont="1" applyBorder="1" applyAlignment="1">
      <alignment wrapText="1"/>
    </xf>
    <xf numFmtId="4" fontId="68" fillId="0" borderId="30" xfId="0" applyNumberFormat="1" applyFont="1" applyBorder="1" applyAlignment="1">
      <alignment horizontal="right"/>
    </xf>
    <xf numFmtId="4" fontId="68" fillId="0" borderId="31" xfId="0" applyNumberFormat="1" applyFont="1" applyBorder="1" applyAlignment="1">
      <alignment horizontal="right"/>
    </xf>
    <xf numFmtId="4" fontId="68" fillId="0" borderId="89" xfId="0" applyNumberFormat="1" applyFont="1" applyBorder="1" applyAlignment="1">
      <alignment horizontal="right"/>
    </xf>
    <xf numFmtId="4" fontId="68" fillId="0" borderId="90" xfId="0" applyNumberFormat="1" applyFont="1" applyFill="1" applyBorder="1" applyAlignment="1">
      <alignment horizontal="right"/>
    </xf>
    <xf numFmtId="4" fontId="68" fillId="0" borderId="83" xfId="0" applyNumberFormat="1" applyFont="1" applyFill="1" applyBorder="1" applyAlignment="1">
      <alignment horizontal="right"/>
    </xf>
    <xf numFmtId="4" fontId="47" fillId="0" borderId="0" xfId="0" applyNumberFormat="1" applyFont="1" applyAlignment="1">
      <alignment vertical="center"/>
    </xf>
    <xf numFmtId="4" fontId="48" fillId="0" borderId="0" xfId="0" applyNumberFormat="1" applyFont="1" applyAlignment="1">
      <alignment vertical="center" wrapText="1"/>
    </xf>
    <xf numFmtId="4" fontId="49" fillId="0" borderId="0" xfId="0" applyNumberFormat="1" applyFont="1" applyAlignment="1">
      <alignment vertical="center" wrapText="1"/>
    </xf>
    <xf numFmtId="4" fontId="50" fillId="41" borderId="32" xfId="0" applyNumberFormat="1" applyFont="1" applyFill="1" applyBorder="1" applyAlignment="1">
      <alignment horizontal="center" vertical="center" wrapText="1"/>
    </xf>
    <xf numFmtId="4" fontId="50" fillId="41" borderId="15" xfId="0" applyNumberFormat="1" applyFont="1" applyFill="1" applyBorder="1" applyAlignment="1">
      <alignment horizontal="center" vertical="center" wrapText="1"/>
    </xf>
    <xf numFmtId="4" fontId="50" fillId="41" borderId="16" xfId="0" applyNumberFormat="1" applyFont="1" applyFill="1" applyBorder="1" applyAlignment="1">
      <alignment horizontal="center" vertical="center" wrapText="1"/>
    </xf>
    <xf numFmtId="4" fontId="50" fillId="0" borderId="28" xfId="0" applyNumberFormat="1" applyFont="1" applyBorder="1" applyAlignment="1">
      <alignment vertical="center"/>
    </xf>
    <xf numFmtId="4" fontId="37" fillId="0" borderId="33" xfId="0" applyNumberFormat="1" applyFont="1" applyFill="1" applyBorder="1" applyAlignment="1">
      <alignment horizontal="left" vertical="center" wrapText="1"/>
    </xf>
    <xf numFmtId="4" fontId="50" fillId="0" borderId="34" xfId="0" applyNumberFormat="1" applyFont="1" applyBorder="1" applyAlignment="1">
      <alignment vertical="center"/>
    </xf>
    <xf numFmtId="4" fontId="50" fillId="0" borderId="19" xfId="0" applyNumberFormat="1" applyFont="1" applyBorder="1" applyAlignment="1">
      <alignment vertical="center"/>
    </xf>
    <xf numFmtId="4" fontId="50" fillId="0" borderId="20" xfId="0" applyNumberFormat="1" applyFont="1" applyBorder="1" applyAlignment="1">
      <alignment vertical="center"/>
    </xf>
    <xf numFmtId="4" fontId="50" fillId="0" borderId="35" xfId="0" applyNumberFormat="1" applyFont="1" applyBorder="1" applyAlignment="1">
      <alignment vertical="center"/>
    </xf>
    <xf numFmtId="4" fontId="50" fillId="0" borderId="36" xfId="0" applyNumberFormat="1" applyFont="1" applyBorder="1" applyAlignment="1">
      <alignment vertical="center"/>
    </xf>
    <xf numFmtId="4" fontId="50" fillId="0" borderId="37" xfId="0" applyNumberFormat="1" applyFont="1" applyBorder="1" applyAlignment="1">
      <alignment vertical="center"/>
    </xf>
    <xf numFmtId="4" fontId="50" fillId="0" borderId="21" xfId="0" applyNumberFormat="1" applyFont="1" applyBorder="1" applyAlignment="1">
      <alignment vertical="center"/>
    </xf>
    <xf numFmtId="4" fontId="50" fillId="0" borderId="22" xfId="0" applyNumberFormat="1" applyFont="1" applyBorder="1" applyAlignment="1">
      <alignment vertical="center"/>
    </xf>
    <xf numFmtId="4" fontId="42" fillId="0" borderId="35" xfId="0" applyNumberFormat="1" applyFont="1" applyBorder="1" applyAlignment="1">
      <alignment vertical="center"/>
    </xf>
    <xf numFmtId="4" fontId="42" fillId="0" borderId="36" xfId="0" applyNumberFormat="1" applyFont="1" applyBorder="1" applyAlignment="1">
      <alignment vertical="center"/>
    </xf>
    <xf numFmtId="4" fontId="42" fillId="0" borderId="37" xfId="0" applyNumberFormat="1" applyFont="1" applyBorder="1" applyAlignment="1">
      <alignment vertical="center"/>
    </xf>
    <xf numFmtId="4" fontId="42" fillId="0" borderId="21" xfId="0" applyNumberFormat="1" applyFont="1" applyBorder="1" applyAlignment="1">
      <alignment vertical="center"/>
    </xf>
    <xf numFmtId="4" fontId="42" fillId="0" borderId="22" xfId="0" applyNumberFormat="1" applyFont="1" applyBorder="1" applyAlignment="1">
      <alignment vertical="center"/>
    </xf>
    <xf numFmtId="4" fontId="42" fillId="0" borderId="38" xfId="0" applyNumberFormat="1" applyFont="1" applyBorder="1" applyAlignment="1">
      <alignment vertical="center"/>
    </xf>
    <xf numFmtId="4" fontId="42" fillId="0" borderId="39" xfId="0" applyNumberFormat="1" applyFont="1" applyBorder="1" applyAlignment="1">
      <alignment vertical="center"/>
    </xf>
    <xf numFmtId="4" fontId="42" fillId="0" borderId="40" xfId="0" applyNumberFormat="1" applyFont="1" applyBorder="1" applyAlignment="1">
      <alignment vertical="center"/>
    </xf>
    <xf numFmtId="4" fontId="42" fillId="0" borderId="41" xfId="0" applyNumberFormat="1" applyFont="1" applyBorder="1" applyAlignment="1">
      <alignment vertical="center"/>
    </xf>
    <xf numFmtId="4" fontId="42" fillId="0" borderId="42" xfId="0" applyNumberFormat="1" applyFont="1" applyBorder="1" applyAlignment="1">
      <alignment vertical="center"/>
    </xf>
    <xf numFmtId="4" fontId="50" fillId="0" borderId="43" xfId="0" applyNumberFormat="1" applyFont="1" applyBorder="1" applyAlignment="1">
      <alignment vertical="center"/>
    </xf>
    <xf numFmtId="4" fontId="50" fillId="41" borderId="44" xfId="0" applyNumberFormat="1" applyFont="1" applyFill="1" applyBorder="1" applyAlignment="1">
      <alignment vertical="center"/>
    </xf>
    <xf numFmtId="4" fontId="50" fillId="41" borderId="15" xfId="0" applyNumberFormat="1" applyFont="1" applyFill="1" applyBorder="1" applyAlignment="1">
      <alignment vertical="center"/>
    </xf>
    <xf numFmtId="4" fontId="50" fillId="0" borderId="45" xfId="0" applyNumberFormat="1" applyFont="1" applyBorder="1" applyAlignment="1">
      <alignment vertical="center"/>
    </xf>
    <xf numFmtId="4" fontId="37" fillId="0" borderId="15" xfId="0" applyNumberFormat="1" applyFont="1" applyFill="1" applyBorder="1" applyAlignment="1">
      <alignment horizontal="left" vertical="center" wrapText="1"/>
    </xf>
    <xf numFmtId="4" fontId="50" fillId="0" borderId="46" xfId="0" applyNumberFormat="1" applyFont="1" applyBorder="1" applyAlignment="1">
      <alignment vertical="center"/>
    </xf>
    <xf numFmtId="4" fontId="50" fillId="0" borderId="47" xfId="0" applyNumberFormat="1" applyFont="1" applyBorder="1" applyAlignment="1">
      <alignment vertical="center"/>
    </xf>
    <xf numFmtId="4" fontId="50" fillId="0" borderId="48" xfId="0" applyNumberFormat="1" applyFont="1" applyBorder="1" applyAlignment="1">
      <alignment vertical="center"/>
    </xf>
    <xf numFmtId="4" fontId="50" fillId="41" borderId="43" xfId="0" applyNumberFormat="1" applyFont="1" applyFill="1" applyBorder="1" applyAlignment="1">
      <alignment vertical="center"/>
    </xf>
    <xf numFmtId="4" fontId="50" fillId="41" borderId="32" xfId="0" applyNumberFormat="1" applyFont="1" applyFill="1" applyBorder="1" applyAlignment="1">
      <alignment vertical="center"/>
    </xf>
    <xf numFmtId="4" fontId="50" fillId="41" borderId="16" xfId="0" applyNumberFormat="1" applyFont="1" applyFill="1" applyBorder="1" applyAlignment="1">
      <alignment vertical="center"/>
    </xf>
    <xf numFmtId="4" fontId="50" fillId="0" borderId="19" xfId="0" applyNumberFormat="1" applyFont="1" applyFill="1" applyBorder="1" applyAlignment="1">
      <alignment vertical="center"/>
    </xf>
    <xf numFmtId="4" fontId="50" fillId="0" borderId="21" xfId="0" applyNumberFormat="1" applyFont="1" applyFill="1" applyBorder="1" applyAlignment="1">
      <alignment vertical="center"/>
    </xf>
    <xf numFmtId="3" fontId="42" fillId="0" borderId="21" xfId="0" applyNumberFormat="1" applyFont="1" applyFill="1" applyBorder="1" applyAlignment="1">
      <alignment vertical="center"/>
    </xf>
    <xf numFmtId="3" fontId="42" fillId="0" borderId="41" xfId="0" applyNumberFormat="1" applyFont="1" applyFill="1" applyBorder="1" applyAlignment="1">
      <alignment vertical="center"/>
    </xf>
    <xf numFmtId="4" fontId="50" fillId="0" borderId="47" xfId="0" applyNumberFormat="1" applyFont="1" applyFill="1" applyBorder="1" applyAlignment="1">
      <alignment vertical="center"/>
    </xf>
    <xf numFmtId="4" fontId="50" fillId="41" borderId="32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5" xfId="0" applyNumberFormat="1" applyFont="1" applyFill="1" applyBorder="1" applyAlignment="1" applyProtection="1">
      <alignment horizontal="right" vertical="center" wrapText="1"/>
    </xf>
    <xf numFmtId="4" fontId="50" fillId="43" borderId="15" xfId="0" applyNumberFormat="1" applyFont="1" applyFill="1" applyBorder="1" applyAlignment="1" applyProtection="1">
      <alignment horizontal="center" vertical="center" wrapText="1"/>
      <protection locked="0"/>
    </xf>
    <xf numFmtId="4" fontId="42" fillId="0" borderId="21" xfId="0" applyNumberFormat="1" applyFont="1" applyBorder="1" applyAlignment="1" applyProtection="1">
      <alignment vertical="center" wrapText="1"/>
      <protection locked="0"/>
    </xf>
    <xf numFmtId="4" fontId="32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32" fillId="43" borderId="33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9" xfId="0" applyNumberFormat="1" applyFont="1" applyBorder="1" applyAlignment="1" applyProtection="1">
      <alignment horizontal="right" vertical="center" wrapText="1"/>
      <protection locked="0"/>
    </xf>
    <xf numFmtId="4" fontId="50" fillId="0" borderId="21" xfId="0" applyNumberFormat="1" applyFont="1" applyBorder="1" applyAlignment="1" applyProtection="1">
      <alignment horizontal="right" vertical="center" wrapText="1"/>
      <protection locked="0"/>
    </xf>
    <xf numFmtId="4" fontId="50" fillId="0" borderId="21" xfId="0" applyNumberFormat="1" applyFont="1" applyFill="1" applyBorder="1" applyAlignment="1" applyProtection="1">
      <alignment horizontal="right" vertical="center" wrapText="1"/>
    </xf>
    <xf numFmtId="4" fontId="42" fillId="0" borderId="2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21" xfId="0" applyNumberFormat="1" applyFont="1" applyFill="1" applyBorder="1" applyAlignment="1" applyProtection="1">
      <alignment horizontal="right" vertical="center" wrapText="1"/>
      <protection locked="0"/>
    </xf>
    <xf numFmtId="4" fontId="42" fillId="0" borderId="21" xfId="0" applyNumberFormat="1" applyFont="1" applyBorder="1" applyAlignment="1" applyProtection="1">
      <alignment horizontal="right" vertical="center" wrapText="1"/>
      <protection locked="0"/>
    </xf>
    <xf numFmtId="4" fontId="42" fillId="0" borderId="0" xfId="0" applyNumberFormat="1" applyFont="1" applyFill="1" applyBorder="1" applyAlignment="1" applyProtection="1">
      <alignment vertical="center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37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42" fillId="41" borderId="50" xfId="0" applyNumberFormat="1" applyFont="1" applyFill="1" applyBorder="1" applyAlignment="1" applyProtection="1">
      <alignment horizontal="center" vertical="center" wrapText="1"/>
      <protection locked="0"/>
    </xf>
    <xf numFmtId="4" fontId="42" fillId="41" borderId="49" xfId="0" applyNumberFormat="1" applyFont="1" applyFill="1" applyBorder="1" applyAlignment="1" applyProtection="1">
      <alignment horizontal="center" vertical="center" wrapText="1"/>
      <protection locked="0"/>
    </xf>
    <xf numFmtId="49" fontId="42" fillId="0" borderId="19" xfId="0" applyNumberFormat="1" applyFont="1" applyFill="1" applyBorder="1" applyAlignment="1" applyProtection="1">
      <alignment vertical="center"/>
      <protection locked="0"/>
    </xf>
    <xf numFmtId="4" fontId="50" fillId="0" borderId="51" xfId="0" applyNumberFormat="1" applyFont="1" applyFill="1" applyBorder="1" applyAlignment="1" applyProtection="1">
      <alignment vertical="center"/>
      <protection locked="0"/>
    </xf>
    <xf numFmtId="4" fontId="42" fillId="0" borderId="19" xfId="0" applyNumberFormat="1" applyFont="1" applyFill="1" applyBorder="1" applyAlignment="1" applyProtection="1">
      <alignment vertical="center"/>
      <protection locked="0"/>
    </xf>
    <xf numFmtId="4" fontId="50" fillId="0" borderId="19" xfId="0" applyNumberFormat="1" applyFont="1" applyFill="1" applyBorder="1" applyAlignment="1" applyProtection="1">
      <alignment vertical="center"/>
      <protection locked="0"/>
    </xf>
    <xf numFmtId="49" fontId="42" fillId="0" borderId="47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Fill="1" applyBorder="1" applyAlignment="1" applyProtection="1">
      <alignment vertical="center"/>
    </xf>
    <xf numFmtId="4" fontId="42" fillId="0" borderId="21" xfId="0" applyNumberFormat="1" applyFont="1" applyFill="1" applyBorder="1" applyAlignment="1" applyProtection="1">
      <alignment vertical="center"/>
      <protection locked="0"/>
    </xf>
    <xf numFmtId="4" fontId="50" fillId="0" borderId="21" xfId="0" applyNumberFormat="1" applyFont="1" applyFill="1" applyBorder="1" applyAlignment="1" applyProtection="1">
      <alignment vertical="center"/>
      <protection locked="0"/>
    </xf>
    <xf numFmtId="49" fontId="42" fillId="0" borderId="21" xfId="0" applyNumberFormat="1" applyFont="1" applyFill="1" applyBorder="1" applyAlignment="1" applyProtection="1">
      <alignment vertical="center"/>
      <protection locked="0"/>
    </xf>
    <xf numFmtId="4" fontId="50" fillId="0" borderId="47" xfId="0" applyNumberFormat="1" applyFont="1" applyFill="1" applyBorder="1" applyAlignment="1" applyProtection="1">
      <alignment vertical="center"/>
      <protection locked="0"/>
    </xf>
    <xf numFmtId="4" fontId="50" fillId="43" borderId="53" xfId="0" applyNumberFormat="1" applyFont="1" applyFill="1" applyBorder="1" applyAlignment="1" applyProtection="1">
      <alignment vertical="center"/>
      <protection locked="0"/>
    </xf>
    <xf numFmtId="4" fontId="50" fillId="43" borderId="15" xfId="0" applyNumberFormat="1" applyFont="1" applyFill="1" applyBorder="1" applyAlignment="1" applyProtection="1">
      <alignment vertical="center"/>
      <protection locked="0"/>
    </xf>
    <xf numFmtId="0" fontId="4" fillId="0" borderId="0" xfId="41" applyFont="1"/>
    <xf numFmtId="49" fontId="50" fillId="0" borderId="47" xfId="0" applyNumberFormat="1" applyFont="1" applyFill="1" applyBorder="1" applyAlignment="1" applyProtection="1">
      <alignment vertical="center"/>
      <protection locked="0"/>
    </xf>
    <xf numFmtId="4" fontId="50" fillId="0" borderId="54" xfId="0" applyNumberFormat="1" applyFont="1" applyFill="1" applyBorder="1" applyAlignment="1" applyProtection="1">
      <alignment vertical="center"/>
      <protection locked="0"/>
    </xf>
    <xf numFmtId="4" fontId="42" fillId="0" borderId="17" xfId="0" applyNumberFormat="1" applyFont="1" applyFill="1" applyBorder="1" applyAlignment="1" applyProtection="1">
      <alignment vertical="center"/>
      <protection locked="0"/>
    </xf>
    <xf numFmtId="4" fontId="42" fillId="0" borderId="52" xfId="0" applyNumberFormat="1" applyFont="1" applyFill="1" applyBorder="1" applyAlignment="1" applyProtection="1">
      <alignment vertical="center"/>
    </xf>
    <xf numFmtId="0" fontId="42" fillId="0" borderId="0" xfId="0" applyNumberFormat="1" applyFont="1" applyAlignment="1" applyProtection="1">
      <alignment horizontal="center" vertical="center"/>
      <protection locked="0"/>
    </xf>
    <xf numFmtId="4" fontId="42" fillId="0" borderId="0" xfId="0" applyNumberFormat="1" applyFont="1" applyFill="1" applyAlignment="1" applyProtection="1">
      <alignment vertical="center"/>
      <protection locked="0"/>
    </xf>
    <xf numFmtId="4" fontId="42" fillId="0" borderId="0" xfId="0" applyNumberFormat="1" applyFont="1" applyAlignment="1" applyProtection="1">
      <alignment vertical="center"/>
      <protection locked="0"/>
    </xf>
    <xf numFmtId="4" fontId="42" fillId="0" borderId="55" xfId="0" applyNumberFormat="1" applyFont="1" applyBorder="1" applyAlignment="1" applyProtection="1">
      <alignment horizontal="right" vertical="center" wrapText="1"/>
      <protection locked="0"/>
    </xf>
    <xf numFmtId="4" fontId="50" fillId="0" borderId="56" xfId="0" applyNumberFormat="1" applyFont="1" applyFill="1" applyBorder="1" applyAlignment="1" applyProtection="1">
      <alignment horizontal="right" vertical="center" wrapText="1"/>
    </xf>
    <xf numFmtId="4" fontId="42" fillId="0" borderId="11" xfId="0" applyNumberFormat="1" applyFont="1" applyBorder="1" applyAlignment="1" applyProtection="1">
      <alignment horizontal="right" vertical="center" wrapText="1"/>
      <protection locked="0"/>
    </xf>
    <xf numFmtId="4" fontId="50" fillId="0" borderId="57" xfId="0" applyNumberFormat="1" applyFont="1" applyFill="1" applyBorder="1" applyAlignment="1" applyProtection="1">
      <alignment horizontal="right" vertical="center" wrapText="1"/>
    </xf>
    <xf numFmtId="4" fontId="42" fillId="0" borderId="30" xfId="0" applyNumberFormat="1" applyFont="1" applyBorder="1" applyAlignment="1" applyProtection="1">
      <alignment horizontal="right" vertical="center" wrapText="1"/>
      <protection locked="0"/>
    </xf>
    <xf numFmtId="4" fontId="50" fillId="0" borderId="58" xfId="0" applyNumberFormat="1" applyFont="1" applyFill="1" applyBorder="1" applyAlignment="1" applyProtection="1">
      <alignment horizontal="right" vertical="center" wrapText="1"/>
    </xf>
    <xf numFmtId="4" fontId="42" fillId="43" borderId="55" xfId="0" applyNumberFormat="1" applyFont="1" applyFill="1" applyBorder="1" applyAlignment="1" applyProtection="1">
      <alignment horizontal="right" vertical="center" wrapText="1"/>
      <protection locked="0"/>
    </xf>
    <xf numFmtId="4" fontId="50" fillId="43" borderId="59" xfId="0" applyNumberFormat="1" applyFont="1" applyFill="1" applyBorder="1" applyAlignment="1" applyProtection="1">
      <alignment horizontal="right" vertical="center" wrapText="1"/>
    </xf>
    <xf numFmtId="165" fontId="51" fillId="0" borderId="11" xfId="0" applyNumberFormat="1" applyFont="1" applyBorder="1" applyAlignment="1" applyProtection="1">
      <alignment horizontal="right" vertical="center" wrapText="1"/>
      <protection locked="0"/>
    </xf>
    <xf numFmtId="4" fontId="51" fillId="0" borderId="11" xfId="0" applyNumberFormat="1" applyFont="1" applyBorder="1" applyAlignment="1" applyProtection="1">
      <alignment horizontal="right" vertical="center" wrapText="1"/>
      <protection locked="0"/>
    </xf>
    <xf numFmtId="165" fontId="51" fillId="0" borderId="30" xfId="0" applyNumberFormat="1" applyFont="1" applyBorder="1" applyAlignment="1" applyProtection="1">
      <alignment horizontal="right" vertical="center" wrapText="1"/>
      <protection locked="0"/>
    </xf>
    <xf numFmtId="4" fontId="50" fillId="41" borderId="60" xfId="0" applyNumberFormat="1" applyFont="1" applyFill="1" applyBorder="1" applyAlignment="1" applyProtection="1">
      <alignment horizontal="right" vertical="center" wrapText="1"/>
    </xf>
    <xf numFmtId="4" fontId="37" fillId="41" borderId="15" xfId="0" applyNumberFormat="1" applyFont="1" applyFill="1" applyBorder="1" applyAlignment="1">
      <alignment horizontal="center" vertical="center" wrapText="1"/>
    </xf>
    <xf numFmtId="4" fontId="42" fillId="0" borderId="34" xfId="0" applyNumberFormat="1" applyFont="1" applyFill="1" applyBorder="1" applyAlignment="1">
      <alignment horizontal="right" vertical="center" wrapText="1"/>
    </xf>
    <xf numFmtId="4" fontId="42" fillId="0" borderId="19" xfId="0" applyNumberFormat="1" applyFont="1" applyFill="1" applyBorder="1" applyAlignment="1">
      <alignment horizontal="right" vertical="center" wrapText="1"/>
    </xf>
    <xf numFmtId="4" fontId="42" fillId="0" borderId="47" xfId="0" applyNumberFormat="1" applyFont="1" applyFill="1" applyBorder="1" applyAlignment="1">
      <alignment horizontal="right" vertical="center" wrapText="1"/>
    </xf>
    <xf numFmtId="4" fontId="50" fillId="41" borderId="14" xfId="0" applyNumberFormat="1" applyFont="1" applyFill="1" applyBorder="1" applyAlignment="1">
      <alignment horizontal="right" vertical="center" wrapText="1"/>
    </xf>
    <xf numFmtId="4" fontId="50" fillId="41" borderId="15" xfId="0" applyNumberFormat="1" applyFont="1" applyFill="1" applyBorder="1" applyAlignment="1">
      <alignment horizontal="right" vertical="center" wrapText="1"/>
    </xf>
    <xf numFmtId="4" fontId="56" fillId="0" borderId="0" xfId="0" applyNumberFormat="1" applyFont="1" applyAlignment="1">
      <alignment horizontal="center" vertical="center" wrapText="1"/>
    </xf>
    <xf numFmtId="4" fontId="37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37" fillId="41" borderId="15" xfId="0" applyNumberFormat="1" applyFont="1" applyFill="1" applyBorder="1" applyAlignment="1" applyProtection="1">
      <alignment horizontal="right" vertical="center" wrapText="1"/>
    </xf>
    <xf numFmtId="4" fontId="42" fillId="0" borderId="46" xfId="0" applyNumberFormat="1" applyFont="1" applyBorder="1" applyAlignment="1" applyProtection="1">
      <alignment horizontal="right" vertical="center" wrapText="1"/>
      <protection locked="0"/>
    </xf>
    <xf numFmtId="4" fontId="42" fillId="0" borderId="47" xfId="0" applyNumberFormat="1" applyFont="1" applyBorder="1" applyAlignment="1" applyProtection="1">
      <alignment horizontal="right" vertical="center" wrapText="1"/>
      <protection locked="0"/>
    </xf>
    <xf numFmtId="4" fontId="42" fillId="0" borderId="37" xfId="0" applyNumberFormat="1" applyFont="1" applyBorder="1" applyAlignment="1" applyProtection="1">
      <alignment horizontal="right" vertical="center" wrapText="1"/>
      <protection locked="0"/>
    </xf>
    <xf numFmtId="4" fontId="50" fillId="41" borderId="32" xfId="0" applyNumberFormat="1" applyFont="1" applyFill="1" applyBorder="1" applyAlignment="1" applyProtection="1">
      <alignment horizontal="right" vertical="center" wrapText="1"/>
    </xf>
    <xf numFmtId="4" fontId="46" fillId="0" borderId="0" xfId="0" applyNumberFormat="1" applyFont="1" applyAlignment="1">
      <alignment horizontal="left" vertical="center"/>
    </xf>
    <xf numFmtId="4" fontId="42" fillId="0" borderId="18" xfId="0" applyNumberFormat="1" applyFont="1" applyBorder="1" applyAlignment="1" applyProtection="1">
      <alignment vertical="center"/>
      <protection locked="0"/>
    </xf>
    <xf numFmtId="4" fontId="42" fillId="0" borderId="0" xfId="0" applyNumberFormat="1" applyFont="1" applyAlignment="1">
      <alignment vertical="center"/>
    </xf>
    <xf numFmtId="4" fontId="42" fillId="0" borderId="26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Fill="1" applyBorder="1" applyAlignment="1">
      <alignment vertical="center"/>
    </xf>
    <xf numFmtId="4" fontId="57" fillId="0" borderId="0" xfId="0" applyNumberFormat="1" applyFont="1" applyFill="1" applyBorder="1" applyAlignment="1">
      <alignment vertical="center"/>
    </xf>
    <xf numFmtId="4" fontId="37" fillId="43" borderId="61" xfId="0" applyNumberFormat="1" applyFont="1" applyFill="1" applyBorder="1" applyAlignment="1">
      <alignment horizontal="left" vertical="center" wrapText="1"/>
    </xf>
    <xf numFmtId="4" fontId="37" fillId="43" borderId="15" xfId="0" applyNumberFormat="1" applyFont="1" applyFill="1" applyBorder="1" applyAlignment="1">
      <alignment horizontal="center" vertical="center" wrapText="1"/>
    </xf>
    <xf numFmtId="4" fontId="42" fillId="0" borderId="47" xfId="0" applyNumberFormat="1" applyFont="1" applyFill="1" applyBorder="1" applyAlignment="1">
      <alignment vertical="center"/>
    </xf>
    <xf numFmtId="4" fontId="42" fillId="0" borderId="46" xfId="0" applyNumberFormat="1" applyFont="1" applyFill="1" applyBorder="1" applyAlignment="1">
      <alignment vertical="center"/>
    </xf>
    <xf numFmtId="4" fontId="42" fillId="0" borderId="21" xfId="0" applyNumberFormat="1" applyFont="1" applyFill="1" applyBorder="1" applyAlignment="1">
      <alignment vertical="center"/>
    </xf>
    <xf numFmtId="4" fontId="42" fillId="0" borderId="37" xfId="0" applyNumberFormat="1" applyFont="1" applyFill="1" applyBorder="1" applyAlignment="1">
      <alignment vertical="center"/>
    </xf>
    <xf numFmtId="4" fontId="50" fillId="41" borderId="53" xfId="0" applyNumberFormat="1" applyFont="1" applyFill="1" applyBorder="1" applyAlignment="1">
      <alignment horizontal="left" vertical="center"/>
    </xf>
    <xf numFmtId="4" fontId="50" fillId="41" borderId="53" xfId="0" applyNumberFormat="1" applyFont="1" applyFill="1" applyBorder="1" applyAlignment="1">
      <alignment vertical="center"/>
    </xf>
    <xf numFmtId="4" fontId="47" fillId="0" borderId="0" xfId="0" applyNumberFormat="1" applyFont="1" applyAlignment="1">
      <alignment horizontal="justify" vertical="center"/>
    </xf>
    <xf numFmtId="4" fontId="42" fillId="0" borderId="34" xfId="0" applyNumberFormat="1" applyFont="1" applyBorder="1" applyAlignment="1" applyProtection="1">
      <alignment horizontal="right" vertical="center"/>
      <protection locked="0"/>
    </xf>
    <xf numFmtId="4" fontId="42" fillId="0" borderId="19" xfId="0" applyNumberFormat="1" applyFont="1" applyBorder="1" applyAlignment="1" applyProtection="1">
      <alignment horizontal="right" vertical="center" wrapText="1"/>
      <protection locked="0"/>
    </xf>
    <xf numFmtId="4" fontId="42" fillId="0" borderId="37" xfId="0" applyNumberFormat="1" applyFont="1" applyBorder="1" applyAlignment="1" applyProtection="1">
      <alignment horizontal="right" vertical="center"/>
      <protection locked="0"/>
    </xf>
    <xf numFmtId="4" fontId="51" fillId="0" borderId="37" xfId="0" applyNumberFormat="1" applyFont="1" applyBorder="1" applyAlignment="1" applyProtection="1">
      <alignment horizontal="right" vertical="center"/>
      <protection locked="0"/>
    </xf>
    <xf numFmtId="4" fontId="51" fillId="0" borderId="21" xfId="0" applyNumberFormat="1" applyFont="1" applyBorder="1" applyAlignment="1" applyProtection="1">
      <alignment horizontal="right" vertical="center" wrapText="1"/>
      <protection locked="0"/>
    </xf>
    <xf numFmtId="4" fontId="42" fillId="0" borderId="40" xfId="0" applyNumberFormat="1" applyFont="1" applyBorder="1" applyAlignment="1" applyProtection="1">
      <alignment horizontal="right" vertical="center"/>
      <protection locked="0"/>
    </xf>
    <xf numFmtId="4" fontId="42" fillId="0" borderId="41" xfId="0" applyNumberFormat="1" applyFont="1" applyBorder="1" applyAlignment="1" applyProtection="1">
      <alignment horizontal="right" vertical="center" wrapText="1"/>
      <protection locked="0"/>
    </xf>
    <xf numFmtId="4" fontId="50" fillId="41" borderId="15" xfId="0" applyNumberFormat="1" applyFont="1" applyFill="1" applyBorder="1" applyAlignment="1" applyProtection="1">
      <alignment horizontal="right" vertical="center"/>
    </xf>
    <xf numFmtId="4" fontId="50" fillId="0" borderId="62" xfId="0" applyNumberFormat="1" applyFont="1" applyBorder="1" applyAlignment="1" applyProtection="1">
      <alignment horizontal="right" vertical="center" wrapText="1"/>
      <protection locked="0"/>
    </xf>
    <xf numFmtId="4" fontId="50" fillId="0" borderId="49" xfId="0" applyNumberFormat="1" applyFont="1" applyFill="1" applyBorder="1" applyAlignment="1" applyProtection="1">
      <alignment horizontal="right" vertical="center" wrapText="1"/>
    </xf>
    <xf numFmtId="165" fontId="51" fillId="0" borderId="55" xfId="0" applyNumberFormat="1" applyFont="1" applyBorder="1" applyAlignment="1" applyProtection="1">
      <alignment horizontal="right" vertical="center" wrapText="1"/>
      <protection locked="0"/>
    </xf>
    <xf numFmtId="165" fontId="51" fillId="0" borderId="48" xfId="0" applyNumberFormat="1" applyFont="1" applyBorder="1" applyAlignment="1" applyProtection="1">
      <alignment horizontal="right" vertical="center" wrapText="1"/>
      <protection locked="0"/>
    </xf>
    <xf numFmtId="165" fontId="51" fillId="0" borderId="63" xfId="0" applyNumberFormat="1" applyFont="1" applyBorder="1" applyAlignment="1" applyProtection="1">
      <alignment horizontal="right" vertical="center" wrapText="1"/>
      <protection locked="0"/>
    </xf>
    <xf numFmtId="165" fontId="51" fillId="0" borderId="22" xfId="0" applyNumberFormat="1" applyFont="1" applyBorder="1" applyAlignment="1" applyProtection="1">
      <alignment horizontal="right" vertical="center" wrapText="1"/>
      <protection locked="0"/>
    </xf>
    <xf numFmtId="4" fontId="37" fillId="0" borderId="53" xfId="0" applyNumberFormat="1" applyFont="1" applyFill="1" applyBorder="1" applyAlignment="1" applyProtection="1">
      <alignment vertical="center" wrapText="1"/>
      <protection locked="0"/>
    </xf>
    <xf numFmtId="4" fontId="50" fillId="0" borderId="15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5" xfId="0" applyNumberFormat="1" applyFont="1" applyFill="1" applyBorder="1" applyAlignment="1" applyProtection="1">
      <alignment horizontal="right" vertical="center" wrapText="1"/>
    </xf>
    <xf numFmtId="0" fontId="69" fillId="0" borderId="0" xfId="0" applyFont="1" applyAlignment="1">
      <alignment horizontal="left"/>
    </xf>
    <xf numFmtId="4" fontId="48" fillId="0" borderId="0" xfId="0" applyNumberFormat="1" applyFont="1" applyAlignment="1" applyProtection="1">
      <alignment vertical="center"/>
      <protection locked="0"/>
    </xf>
    <xf numFmtId="4" fontId="50" fillId="43" borderId="15" xfId="0" applyNumberFormat="1" applyFont="1" applyFill="1" applyBorder="1" applyAlignment="1" applyProtection="1">
      <alignment horizontal="right" vertical="center"/>
    </xf>
    <xf numFmtId="4" fontId="42" fillId="0" borderId="46" xfId="0" applyNumberFormat="1" applyFont="1" applyFill="1" applyBorder="1" applyAlignment="1" applyProtection="1">
      <alignment horizontal="right" vertical="center"/>
      <protection locked="0"/>
    </xf>
    <xf numFmtId="4" fontId="42" fillId="0" borderId="47" xfId="0" applyNumberFormat="1" applyFont="1" applyFill="1" applyBorder="1" applyAlignment="1" applyProtection="1">
      <alignment horizontal="right" vertical="center"/>
      <protection locked="0"/>
    </xf>
    <xf numFmtId="4" fontId="42" fillId="0" borderId="37" xfId="0" applyNumberFormat="1" applyFont="1" applyFill="1" applyBorder="1" applyAlignment="1" applyProtection="1">
      <alignment horizontal="right" vertical="center"/>
      <protection locked="0"/>
    </xf>
    <xf numFmtId="4" fontId="42" fillId="0" borderId="21" xfId="0" applyNumberFormat="1" applyFont="1" applyFill="1" applyBorder="1" applyAlignment="1" applyProtection="1">
      <alignment horizontal="right" vertical="center"/>
      <protection locked="0"/>
    </xf>
    <xf numFmtId="4" fontId="42" fillId="0" borderId="21" xfId="0" applyNumberFormat="1" applyFont="1" applyBorder="1" applyAlignment="1" applyProtection="1">
      <alignment horizontal="right" vertical="center"/>
      <protection locked="0"/>
    </xf>
    <xf numFmtId="4" fontId="42" fillId="0" borderId="41" xfId="0" applyNumberFormat="1" applyFont="1" applyBorder="1" applyAlignment="1" applyProtection="1">
      <alignment horizontal="right" vertical="center"/>
      <protection locked="0"/>
    </xf>
    <xf numFmtId="4" fontId="42" fillId="0" borderId="64" xfId="0" applyNumberFormat="1" applyFont="1" applyBorder="1" applyAlignment="1" applyProtection="1">
      <alignment horizontal="right" vertical="center"/>
      <protection locked="0"/>
    </xf>
    <xf numFmtId="4" fontId="42" fillId="0" borderId="25" xfId="0" applyNumberFormat="1" applyFont="1" applyBorder="1" applyAlignment="1" applyProtection="1">
      <alignment horizontal="right" vertical="center"/>
      <protection locked="0"/>
    </xf>
    <xf numFmtId="4" fontId="37" fillId="43" borderId="50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6" xfId="0" applyNumberFormat="1" applyFont="1" applyFill="1" applyBorder="1" applyAlignment="1" applyProtection="1">
      <alignment horizontal="right" vertical="center"/>
    </xf>
    <xf numFmtId="4" fontId="50" fillId="43" borderId="16" xfId="0" applyNumberFormat="1" applyFont="1" applyFill="1" applyBorder="1" applyAlignment="1" applyProtection="1">
      <alignment vertical="center"/>
      <protection locked="0"/>
    </xf>
    <xf numFmtId="4" fontId="50" fillId="0" borderId="46" xfId="0" applyNumberFormat="1" applyFont="1" applyFill="1" applyBorder="1" applyAlignment="1" applyProtection="1">
      <alignment horizontal="right" vertical="center"/>
      <protection locked="0"/>
    </xf>
    <xf numFmtId="4" fontId="50" fillId="0" borderId="47" xfId="0" applyNumberFormat="1" applyFont="1" applyFill="1" applyBorder="1" applyAlignment="1" applyProtection="1">
      <alignment horizontal="right" vertical="center"/>
      <protection locked="0"/>
    </xf>
    <xf numFmtId="4" fontId="50" fillId="0" borderId="47" xfId="0" applyNumberFormat="1" applyFont="1" applyBorder="1" applyAlignment="1" applyProtection="1">
      <alignment vertical="center"/>
      <protection locked="0"/>
    </xf>
    <xf numFmtId="4" fontId="51" fillId="0" borderId="47" xfId="0" applyNumberFormat="1" applyFont="1" applyBorder="1" applyAlignment="1" applyProtection="1">
      <alignment vertical="center"/>
      <protection locked="0"/>
    </xf>
    <xf numFmtId="4" fontId="51" fillId="0" borderId="48" xfId="0" applyNumberFormat="1" applyFont="1" applyBorder="1" applyAlignment="1" applyProtection="1">
      <alignment vertical="center"/>
      <protection locked="0"/>
    </xf>
    <xf numFmtId="4" fontId="50" fillId="0" borderId="48" xfId="0" applyNumberFormat="1" applyFont="1" applyBorder="1" applyAlignment="1" applyProtection="1">
      <alignment vertical="center"/>
      <protection locked="0"/>
    </xf>
    <xf numFmtId="4" fontId="51" fillId="0" borderId="21" xfId="0" applyNumberFormat="1" applyFont="1" applyBorder="1" applyAlignment="1" applyProtection="1">
      <alignment horizontal="right" vertical="center"/>
      <protection locked="0"/>
    </xf>
    <xf numFmtId="4" fontId="51" fillId="0" borderId="22" xfId="0" applyNumberFormat="1" applyFont="1" applyBorder="1" applyAlignment="1" applyProtection="1">
      <alignment horizontal="right" vertical="center"/>
      <protection locked="0"/>
    </xf>
    <xf numFmtId="4" fontId="50" fillId="43" borderId="15" xfId="0" applyNumberFormat="1" applyFont="1" applyFill="1" applyBorder="1" applyAlignment="1" applyProtection="1">
      <alignment vertical="center"/>
    </xf>
    <xf numFmtId="4" fontId="70" fillId="44" borderId="93" xfId="0" applyNumberFormat="1" applyFont="1" applyFill="1" applyBorder="1" applyAlignment="1">
      <alignment horizontal="right"/>
    </xf>
    <xf numFmtId="4" fontId="70" fillId="45" borderId="93" xfId="0" applyNumberFormat="1" applyFont="1" applyFill="1" applyBorder="1" applyAlignment="1">
      <alignment horizontal="right"/>
    </xf>
    <xf numFmtId="4" fontId="71" fillId="0" borderId="93" xfId="0" applyNumberFormat="1" applyFont="1" applyBorder="1" applyAlignment="1">
      <alignment horizontal="right"/>
    </xf>
    <xf numFmtId="2" fontId="71" fillId="0" borderId="93" xfId="0" applyNumberFormat="1" applyFont="1" applyBorder="1" applyAlignment="1">
      <alignment horizontal="right"/>
    </xf>
    <xf numFmtId="4" fontId="71" fillId="0" borderId="94" xfId="0" applyNumberFormat="1" applyFont="1" applyBorder="1" applyAlignment="1">
      <alignment horizontal="right"/>
    </xf>
    <xf numFmtId="4" fontId="70" fillId="45" borderId="95" xfId="0" applyNumberFormat="1" applyFont="1" applyFill="1" applyBorder="1" applyAlignment="1">
      <alignment horizontal="right"/>
    </xf>
    <xf numFmtId="4" fontId="70" fillId="0" borderId="93" xfId="0" applyNumberFormat="1" applyFont="1" applyFill="1" applyBorder="1" applyAlignment="1">
      <alignment horizontal="right"/>
    </xf>
    <xf numFmtId="4" fontId="71" fillId="0" borderId="93" xfId="0" applyNumberFormat="1" applyFont="1" applyFill="1" applyBorder="1" applyAlignment="1">
      <alignment horizontal="right"/>
    </xf>
    <xf numFmtId="4" fontId="70" fillId="44" borderId="96" xfId="0" applyNumberFormat="1" applyFont="1" applyFill="1" applyBorder="1" applyAlignment="1">
      <alignment horizontal="right"/>
    </xf>
    <xf numFmtId="4" fontId="37" fillId="43" borderId="32" xfId="0" applyNumberFormat="1" applyFont="1" applyFill="1" applyBorder="1" applyAlignment="1">
      <alignment horizontal="center" vertical="center" wrapText="1"/>
    </xf>
    <xf numFmtId="4" fontId="37" fillId="41" borderId="32" xfId="0" applyNumberFormat="1" applyFont="1" applyFill="1" applyBorder="1" applyAlignment="1" applyProtection="1">
      <alignment horizontal="right" vertical="center" wrapText="1"/>
    </xf>
    <xf numFmtId="4" fontId="50" fillId="41" borderId="16" xfId="0" applyNumberFormat="1" applyFont="1" applyFill="1" applyBorder="1" applyAlignment="1" applyProtection="1">
      <alignment horizontal="right" vertical="center" wrapText="1"/>
    </xf>
    <xf numFmtId="4" fontId="42" fillId="0" borderId="52" xfId="0" applyNumberFormat="1" applyFont="1" applyFill="1" applyBorder="1" applyAlignment="1" applyProtection="1">
      <alignment vertical="center"/>
      <protection locked="0"/>
    </xf>
    <xf numFmtId="4" fontId="42" fillId="0" borderId="21" xfId="0" applyNumberFormat="1" applyFont="1" applyFill="1" applyBorder="1" applyAlignment="1">
      <alignment horizontal="left" vertical="center" wrapText="1"/>
    </xf>
    <xf numFmtId="4" fontId="50" fillId="43" borderId="15" xfId="0" applyNumberFormat="1" applyFont="1" applyFill="1" applyBorder="1" applyAlignment="1">
      <alignment horizontal="center" vertical="center" wrapText="1"/>
    </xf>
    <xf numFmtId="4" fontId="50" fillId="43" borderId="3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4" fontId="42" fillId="0" borderId="0" xfId="0" applyNumberFormat="1" applyFont="1" applyAlignment="1">
      <alignment horizontal="justify" vertical="center"/>
    </xf>
    <xf numFmtId="4" fontId="42" fillId="0" borderId="65" xfId="0" applyNumberFormat="1" applyFont="1" applyBorder="1" applyAlignment="1">
      <alignment vertical="center" wrapText="1"/>
    </xf>
    <xf numFmtId="4" fontId="42" fillId="0" borderId="66" xfId="0" applyNumberFormat="1" applyFont="1" applyBorder="1" applyAlignment="1">
      <alignment vertical="center" wrapText="1"/>
    </xf>
    <xf numFmtId="4" fontId="50" fillId="43" borderId="53" xfId="0" applyNumberFormat="1" applyFont="1" applyFill="1" applyBorder="1" applyAlignment="1">
      <alignment horizontal="left" vertical="center"/>
    </xf>
    <xf numFmtId="4" fontId="50" fillId="43" borderId="32" xfId="0" applyNumberFormat="1" applyFont="1" applyFill="1" applyBorder="1" applyAlignment="1">
      <alignment horizontal="left" vertical="center"/>
    </xf>
    <xf numFmtId="4" fontId="50" fillId="43" borderId="16" xfId="0" applyNumberFormat="1" applyFont="1" applyFill="1" applyBorder="1" applyAlignment="1">
      <alignment horizontal="left" vertical="center"/>
    </xf>
    <xf numFmtId="4" fontId="42" fillId="0" borderId="67" xfId="0" applyNumberFormat="1" applyFont="1" applyBorder="1" applyAlignment="1">
      <alignment horizontal="right" vertical="center"/>
    </xf>
    <xf numFmtId="4" fontId="42" fillId="0" borderId="14" xfId="0" applyNumberFormat="1" applyFont="1" applyBorder="1" applyAlignment="1">
      <alignment horizontal="right" vertical="center"/>
    </xf>
    <xf numFmtId="4" fontId="50" fillId="0" borderId="0" xfId="0" applyNumberFormat="1" applyFont="1" applyFill="1" applyBorder="1" applyAlignment="1">
      <alignment horizontal="center" vertical="center"/>
    </xf>
    <xf numFmtId="4" fontId="50" fillId="0" borderId="0" xfId="0" applyNumberFormat="1" applyFont="1" applyFill="1" applyBorder="1" applyAlignment="1">
      <alignment horizontal="left" vertical="center"/>
    </xf>
    <xf numFmtId="4" fontId="42" fillId="0" borderId="0" xfId="0" applyNumberFormat="1" applyFont="1" applyFill="1" applyBorder="1" applyAlignment="1">
      <alignment horizontal="right" vertical="center"/>
    </xf>
    <xf numFmtId="4" fontId="42" fillId="0" borderId="13" xfId="0" applyNumberFormat="1" applyFont="1" applyBorder="1" applyAlignment="1">
      <alignment horizontal="right" vertical="center"/>
    </xf>
    <xf numFmtId="4" fontId="68" fillId="0" borderId="84" xfId="0" applyNumberFormat="1" applyFont="1" applyBorder="1" applyAlignment="1">
      <alignment horizontal="right"/>
    </xf>
    <xf numFmtId="4" fontId="68" fillId="0" borderId="97" xfId="0" applyNumberFormat="1" applyFont="1" applyBorder="1" applyAlignment="1">
      <alignment horizontal="right"/>
    </xf>
    <xf numFmtId="4" fontId="68" fillId="0" borderId="98" xfId="0" applyNumberFormat="1" applyFont="1" applyFill="1" applyBorder="1" applyAlignment="1">
      <alignment horizontal="right"/>
    </xf>
    <xf numFmtId="4" fontId="68" fillId="0" borderId="84" xfId="0" applyNumberFormat="1" applyFont="1" applyFill="1" applyBorder="1" applyAlignment="1">
      <alignment horizontal="right"/>
    </xf>
    <xf numFmtId="4" fontId="31" fillId="0" borderId="0" xfId="0" applyNumberFormat="1" applyFont="1" applyBorder="1" applyAlignment="1">
      <alignment horizontal="left" vertical="center"/>
    </xf>
    <xf numFmtId="4" fontId="31" fillId="0" borderId="0" xfId="0" applyNumberFormat="1" applyFont="1" applyBorder="1" applyAlignment="1">
      <alignment vertical="center"/>
    </xf>
    <xf numFmtId="4" fontId="31" fillId="0" borderId="34" xfId="0" applyNumberFormat="1" applyFont="1" applyFill="1" applyBorder="1" applyAlignment="1">
      <alignment horizontal="right" vertical="center" wrapText="1"/>
    </xf>
    <xf numFmtId="4" fontId="31" fillId="0" borderId="19" xfId="0" applyNumberFormat="1" applyFont="1" applyFill="1" applyBorder="1" applyAlignment="1">
      <alignment horizontal="right" vertical="center" wrapText="1"/>
    </xf>
    <xf numFmtId="4" fontId="31" fillId="0" borderId="46" xfId="0" applyNumberFormat="1" applyFont="1" applyFill="1" applyBorder="1" applyAlignment="1">
      <alignment horizontal="right" vertical="center" wrapText="1"/>
    </xf>
    <xf numFmtId="4" fontId="31" fillId="0" borderId="47" xfId="0" applyNumberFormat="1" applyFont="1" applyFill="1" applyBorder="1" applyAlignment="1">
      <alignment horizontal="right" vertical="center" wrapText="1"/>
    </xf>
    <xf numFmtId="4" fontId="31" fillId="0" borderId="40" xfId="0" applyNumberFormat="1" applyFont="1" applyFill="1" applyBorder="1" applyAlignment="1">
      <alignment horizontal="right" vertical="center" wrapText="1"/>
    </xf>
    <xf numFmtId="4" fontId="31" fillId="0" borderId="41" xfId="0" applyNumberFormat="1" applyFont="1" applyFill="1" applyBorder="1" applyAlignment="1">
      <alignment horizontal="right" vertical="center" wrapText="1"/>
    </xf>
    <xf numFmtId="4" fontId="31" fillId="0" borderId="64" xfId="0" applyNumberFormat="1" applyFont="1" applyFill="1" applyBorder="1" applyAlignment="1">
      <alignment horizontal="right" vertical="center" wrapText="1"/>
    </xf>
    <xf numFmtId="4" fontId="31" fillId="0" borderId="25" xfId="0" applyNumberFormat="1" applyFont="1" applyFill="1" applyBorder="1" applyAlignment="1">
      <alignment horizontal="right" vertical="center" wrapText="1"/>
    </xf>
    <xf numFmtId="4" fontId="37" fillId="41" borderId="33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5" xfId="0" applyNumberFormat="1" applyFont="1" applyFill="1" applyBorder="1" applyAlignment="1" applyProtection="1">
      <alignment vertical="center"/>
    </xf>
    <xf numFmtId="4" fontId="42" fillId="0" borderId="47" xfId="0" applyNumberFormat="1" applyFont="1" applyBorder="1" applyAlignment="1" applyProtection="1">
      <alignment vertical="center"/>
      <protection locked="0"/>
    </xf>
    <xf numFmtId="4" fontId="42" fillId="0" borderId="48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Border="1" applyAlignment="1" applyProtection="1">
      <alignment vertical="center"/>
      <protection locked="0"/>
    </xf>
    <xf numFmtId="4" fontId="42" fillId="0" borderId="22" xfId="0" applyNumberFormat="1" applyFont="1" applyBorder="1" applyAlignment="1" applyProtection="1">
      <alignment vertical="center"/>
      <protection locked="0"/>
    </xf>
    <xf numFmtId="4" fontId="50" fillId="0" borderId="15" xfId="0" applyNumberFormat="1" applyFont="1" applyBorder="1" applyAlignment="1" applyProtection="1">
      <alignment vertical="center"/>
      <protection locked="0"/>
    </xf>
    <xf numFmtId="4" fontId="51" fillId="0" borderId="21" xfId="0" applyNumberFormat="1" applyFont="1" applyBorder="1" applyAlignment="1" applyProtection="1">
      <alignment vertical="center"/>
      <protection locked="0"/>
    </xf>
    <xf numFmtId="4" fontId="51" fillId="0" borderId="22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Fill="1" applyBorder="1" applyAlignment="1" applyProtection="1">
      <alignment vertical="center"/>
    </xf>
    <xf numFmtId="4" fontId="42" fillId="0" borderId="37" xfId="0" applyNumberFormat="1" applyFont="1" applyFill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/>
    </xf>
    <xf numFmtId="4" fontId="50" fillId="0" borderId="0" xfId="0" applyNumberFormat="1" applyFont="1" applyFill="1" applyBorder="1" applyAlignment="1" applyProtection="1">
      <alignment vertical="center"/>
      <protection locked="0"/>
    </xf>
    <xf numFmtId="4" fontId="42" fillId="0" borderId="0" xfId="0" applyNumberFormat="1" applyFont="1" applyFill="1" applyBorder="1" applyAlignment="1" applyProtection="1">
      <alignment vertical="center"/>
    </xf>
    <xf numFmtId="4" fontId="51" fillId="0" borderId="0" xfId="0" applyNumberFormat="1" applyFont="1" applyFill="1" applyBorder="1" applyAlignment="1" applyProtection="1">
      <alignment vertical="center"/>
      <protection locked="0"/>
    </xf>
    <xf numFmtId="4" fontId="60" fillId="41" borderId="33" xfId="0" applyNumberFormat="1" applyFont="1" applyFill="1" applyBorder="1" applyAlignment="1" applyProtection="1">
      <alignment horizontal="center" vertical="center" wrapText="1"/>
      <protection locked="0"/>
    </xf>
    <xf numFmtId="4" fontId="60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59" fillId="0" borderId="15" xfId="0" applyNumberFormat="1" applyFont="1" applyFill="1" applyBorder="1" applyAlignment="1" applyProtection="1">
      <alignment vertical="center"/>
    </xf>
    <xf numFmtId="4" fontId="47" fillId="0" borderId="47" xfId="0" applyNumberFormat="1" applyFont="1" applyBorder="1" applyAlignment="1" applyProtection="1">
      <alignment vertical="center"/>
      <protection locked="0"/>
    </xf>
    <xf numFmtId="4" fontId="47" fillId="0" borderId="48" xfId="0" applyNumberFormat="1" applyFont="1" applyBorder="1" applyAlignment="1" applyProtection="1">
      <alignment vertical="center"/>
      <protection locked="0"/>
    </xf>
    <xf numFmtId="4" fontId="47" fillId="0" borderId="22" xfId="0" applyNumberFormat="1" applyFont="1" applyFill="1" applyBorder="1" applyAlignment="1" applyProtection="1">
      <alignment vertical="center"/>
      <protection locked="0"/>
    </xf>
    <xf numFmtId="4" fontId="47" fillId="0" borderId="21" xfId="0" applyNumberFormat="1" applyFont="1" applyBorder="1" applyAlignment="1" applyProtection="1">
      <alignment vertical="center"/>
      <protection locked="0"/>
    </xf>
    <xf numFmtId="4" fontId="47" fillId="0" borderId="22" xfId="0" applyNumberFormat="1" applyFont="1" applyBorder="1" applyAlignment="1" applyProtection="1">
      <alignment vertical="center"/>
      <protection locked="0"/>
    </xf>
    <xf numFmtId="4" fontId="47" fillId="0" borderId="61" xfId="0" applyNumberFormat="1" applyFont="1" applyBorder="1" applyAlignment="1" applyProtection="1">
      <alignment vertical="center"/>
      <protection locked="0"/>
    </xf>
    <xf numFmtId="4" fontId="47" fillId="0" borderId="13" xfId="0" applyNumberFormat="1" applyFont="1" applyBorder="1" applyAlignment="1" applyProtection="1">
      <alignment vertical="center"/>
      <protection locked="0"/>
    </xf>
    <xf numFmtId="4" fontId="59" fillId="0" borderId="15" xfId="0" applyNumberFormat="1" applyFont="1" applyBorder="1" applyAlignment="1" applyProtection="1">
      <alignment vertical="center"/>
      <protection locked="0"/>
    </xf>
    <xf numFmtId="4" fontId="59" fillId="0" borderId="16" xfId="0" applyNumberFormat="1" applyFont="1" applyBorder="1" applyAlignment="1" applyProtection="1">
      <alignment vertical="center"/>
      <protection locked="0"/>
    </xf>
    <xf numFmtId="4" fontId="59" fillId="0" borderId="17" xfId="0" applyNumberFormat="1" applyFont="1" applyBorder="1" applyAlignment="1" applyProtection="1">
      <alignment vertical="center"/>
      <protection locked="0"/>
    </xf>
    <xf numFmtId="4" fontId="59" fillId="0" borderId="18" xfId="0" applyNumberFormat="1" applyFont="1" applyBorder="1" applyAlignment="1" applyProtection="1">
      <alignment vertical="center"/>
      <protection locked="0"/>
    </xf>
    <xf numFmtId="4" fontId="47" fillId="0" borderId="47" xfId="0" applyNumberFormat="1" applyFont="1" applyFill="1" applyBorder="1" applyAlignment="1" applyProtection="1">
      <alignment vertical="center"/>
    </xf>
    <xf numFmtId="4" fontId="55" fillId="0" borderId="21" xfId="0" applyNumberFormat="1" applyFont="1" applyBorder="1" applyAlignment="1" applyProtection="1">
      <alignment vertical="center"/>
      <protection locked="0"/>
    </xf>
    <xf numFmtId="4" fontId="55" fillId="0" borderId="22" xfId="0" applyNumberFormat="1" applyFont="1" applyBorder="1" applyAlignment="1" applyProtection="1">
      <alignment vertical="center"/>
      <protection locked="0"/>
    </xf>
    <xf numFmtId="4" fontId="47" fillId="0" borderId="21" xfId="0" applyNumberFormat="1" applyFont="1" applyFill="1" applyBorder="1" applyAlignment="1" applyProtection="1">
      <alignment vertical="center"/>
    </xf>
    <xf numFmtId="4" fontId="47" fillId="0" borderId="21" xfId="0" applyNumberFormat="1" applyFont="1" applyFill="1" applyBorder="1" applyAlignment="1" applyProtection="1">
      <alignment vertical="center"/>
      <protection locked="0"/>
    </xf>
    <xf numFmtId="4" fontId="59" fillId="43" borderId="15" xfId="0" applyNumberFormat="1" applyFont="1" applyFill="1" applyBorder="1" applyAlignment="1" applyProtection="1">
      <alignment vertical="center"/>
    </xf>
    <xf numFmtId="4" fontId="42" fillId="0" borderId="41" xfId="0" applyNumberFormat="1" applyFont="1" applyBorder="1" applyAlignment="1" applyProtection="1">
      <alignment vertical="center"/>
      <protection locked="0"/>
    </xf>
    <xf numFmtId="4" fontId="42" fillId="0" borderId="42" xfId="0" applyNumberFormat="1" applyFont="1" applyBorder="1" applyAlignment="1" applyProtection="1">
      <alignment vertical="center"/>
      <protection locked="0"/>
    </xf>
    <xf numFmtId="4" fontId="42" fillId="0" borderId="15" xfId="0" applyNumberFormat="1" applyFont="1" applyBorder="1" applyAlignment="1" applyProtection="1">
      <alignment vertical="center"/>
      <protection locked="0"/>
    </xf>
    <xf numFmtId="4" fontId="51" fillId="0" borderId="19" xfId="0" applyNumberFormat="1" applyFont="1" applyBorder="1" applyAlignment="1" applyProtection="1">
      <alignment vertical="center"/>
      <protection locked="0"/>
    </xf>
    <xf numFmtId="4" fontId="51" fillId="0" borderId="20" xfId="0" applyNumberFormat="1" applyFont="1" applyBorder="1" applyAlignment="1" applyProtection="1">
      <alignment vertical="center"/>
      <protection locked="0"/>
    </xf>
    <xf numFmtId="4" fontId="51" fillId="0" borderId="25" xfId="0" applyNumberFormat="1" applyFont="1" applyBorder="1" applyAlignment="1" applyProtection="1">
      <alignment vertical="center"/>
      <protection locked="0"/>
    </xf>
    <xf numFmtId="4" fontId="51" fillId="0" borderId="26" xfId="0" applyNumberFormat="1" applyFont="1" applyBorder="1" applyAlignment="1" applyProtection="1">
      <alignment vertical="center"/>
      <protection locked="0"/>
    </xf>
    <xf numFmtId="4" fontId="42" fillId="0" borderId="16" xfId="0" applyNumberFormat="1" applyFont="1" applyBorder="1" applyAlignment="1" applyProtection="1">
      <alignment vertical="center"/>
      <protection locked="0"/>
    </xf>
    <xf numFmtId="4" fontId="42" fillId="0" borderId="15" xfId="0" applyNumberFormat="1" applyFont="1" applyFill="1" applyBorder="1" applyAlignment="1" applyProtection="1">
      <alignment vertical="center"/>
    </xf>
    <xf numFmtId="4" fontId="53" fillId="0" borderId="19" xfId="0" applyNumberFormat="1" applyFont="1" applyFill="1" applyBorder="1" applyAlignment="1" applyProtection="1">
      <alignment vertical="center"/>
      <protection locked="0"/>
    </xf>
    <xf numFmtId="4" fontId="51" fillId="0" borderId="19" xfId="0" applyNumberFormat="1" applyFont="1" applyFill="1" applyBorder="1" applyAlignment="1" applyProtection="1">
      <alignment vertical="center"/>
    </xf>
    <xf numFmtId="4" fontId="53" fillId="0" borderId="21" xfId="0" applyNumberFormat="1" applyFont="1" applyFill="1" applyBorder="1" applyAlignment="1" applyProtection="1">
      <alignment vertical="center"/>
      <protection locked="0"/>
    </xf>
    <xf numFmtId="4" fontId="51" fillId="0" borderId="21" xfId="0" applyNumberFormat="1" applyFont="1" applyFill="1" applyBorder="1" applyAlignment="1" applyProtection="1">
      <alignment vertical="center"/>
    </xf>
    <xf numFmtId="4" fontId="53" fillId="0" borderId="52" xfId="0" applyNumberFormat="1" applyFont="1" applyFill="1" applyBorder="1" applyAlignment="1" applyProtection="1">
      <alignment vertical="center"/>
      <protection locked="0"/>
    </xf>
    <xf numFmtId="4" fontId="51" fillId="0" borderId="41" xfId="0" applyNumberFormat="1" applyFont="1" applyBorder="1" applyAlignment="1" applyProtection="1">
      <alignment vertical="center"/>
      <protection locked="0"/>
    </xf>
    <xf numFmtId="4" fontId="51" fillId="0" borderId="42" xfId="0" applyNumberFormat="1" applyFont="1" applyBorder="1" applyAlignment="1" applyProtection="1">
      <alignment vertical="center"/>
      <protection locked="0"/>
    </xf>
    <xf numFmtId="4" fontId="53" fillId="0" borderId="27" xfId="0" applyNumberFormat="1" applyFont="1" applyFill="1" applyBorder="1" applyAlignment="1" applyProtection="1">
      <alignment vertical="center"/>
      <protection locked="0"/>
    </xf>
    <xf numFmtId="4" fontId="50" fillId="0" borderId="21" xfId="0" applyNumberFormat="1" applyFont="1" applyFill="1" applyBorder="1" applyAlignment="1" applyProtection="1">
      <alignment vertical="center"/>
    </xf>
    <xf numFmtId="4" fontId="42" fillId="0" borderId="25" xfId="0" applyNumberFormat="1" applyFont="1" applyBorder="1" applyAlignment="1" applyProtection="1">
      <alignment vertical="center"/>
      <protection locked="0"/>
    </xf>
    <xf numFmtId="4" fontId="50" fillId="42" borderId="15" xfId="0" applyNumberFormat="1" applyFont="1" applyFill="1" applyBorder="1" applyAlignment="1" applyProtection="1">
      <alignment horizontal="right" vertical="center"/>
    </xf>
    <xf numFmtId="4" fontId="42" fillId="0" borderId="19" xfId="0" applyNumberFormat="1" applyFont="1" applyBorder="1" applyAlignment="1" applyProtection="1">
      <alignment vertical="center"/>
      <protection locked="0"/>
    </xf>
    <xf numFmtId="4" fontId="42" fillId="0" borderId="20" xfId="0" applyNumberFormat="1" applyFont="1" applyBorder="1" applyAlignment="1" applyProtection="1">
      <alignment vertical="center"/>
      <protection locked="0"/>
    </xf>
    <xf numFmtId="4" fontId="42" fillId="0" borderId="17" xfId="0" applyNumberFormat="1" applyFont="1" applyBorder="1" applyAlignment="1" applyProtection="1">
      <alignment vertical="center"/>
      <protection locked="0"/>
    </xf>
    <xf numFmtId="4" fontId="47" fillId="0" borderId="0" xfId="0" applyNumberFormat="1" applyFont="1" applyAlignment="1" applyProtection="1">
      <alignment vertical="center"/>
      <protection locked="0"/>
    </xf>
    <xf numFmtId="4" fontId="53" fillId="0" borderId="68" xfId="0" applyNumberFormat="1" applyFont="1" applyFill="1" applyBorder="1" applyAlignment="1" applyProtection="1">
      <alignment vertical="center"/>
      <protection locked="0"/>
    </xf>
    <xf numFmtId="4" fontId="42" fillId="0" borderId="26" xfId="0" applyNumberFormat="1" applyFont="1" applyBorder="1" applyAlignment="1" applyProtection="1">
      <alignment vertical="center"/>
      <protection locked="0"/>
    </xf>
    <xf numFmtId="4" fontId="53" fillId="0" borderId="54" xfId="0" applyNumberFormat="1" applyFont="1" applyFill="1" applyBorder="1" applyAlignment="1" applyProtection="1">
      <alignment vertical="center"/>
      <protection locked="0"/>
    </xf>
    <xf numFmtId="4" fontId="53" fillId="0" borderId="25" xfId="0" applyNumberFormat="1" applyFont="1" applyFill="1" applyBorder="1" applyAlignment="1" applyProtection="1">
      <alignment vertical="center"/>
      <protection locked="0"/>
    </xf>
    <xf numFmtId="4" fontId="53" fillId="0" borderId="36" xfId="0" applyNumberFormat="1" applyFont="1" applyFill="1" applyBorder="1" applyAlignment="1" applyProtection="1">
      <alignment vertical="center"/>
      <protection locked="0"/>
    </xf>
    <xf numFmtId="0" fontId="67" fillId="0" borderId="31" xfId="0" applyFont="1" applyBorder="1"/>
    <xf numFmtId="0" fontId="67" fillId="0" borderId="25" xfId="0" applyFont="1" applyBorder="1"/>
    <xf numFmtId="0" fontId="42" fillId="0" borderId="0" xfId="0" applyNumberFormat="1" applyFont="1" applyAlignment="1">
      <alignment vertical="center"/>
    </xf>
    <xf numFmtId="4" fontId="50" fillId="41" borderId="53" xfId="0" applyNumberFormat="1" applyFont="1" applyFill="1" applyBorder="1" applyAlignment="1">
      <alignment horizontal="center" vertical="center"/>
    </xf>
    <xf numFmtId="4" fontId="50" fillId="41" borderId="15" xfId="0" applyNumberFormat="1" applyFont="1" applyFill="1" applyBorder="1" applyAlignment="1">
      <alignment horizontal="center" vertical="center"/>
    </xf>
    <xf numFmtId="4" fontId="50" fillId="41" borderId="32" xfId="0" applyNumberFormat="1" applyFont="1" applyFill="1" applyBorder="1" applyAlignment="1">
      <alignment horizontal="center" vertical="center"/>
    </xf>
    <xf numFmtId="4" fontId="42" fillId="0" borderId="69" xfId="0" applyNumberFormat="1" applyFont="1" applyFill="1" applyBorder="1" applyAlignment="1" applyProtection="1">
      <alignment vertical="center"/>
      <protection locked="0"/>
    </xf>
    <xf numFmtId="4" fontId="42" fillId="0" borderId="41" xfId="0" applyNumberFormat="1" applyFont="1" applyFill="1" applyBorder="1" applyAlignment="1" applyProtection="1">
      <alignment vertical="center"/>
      <protection locked="0"/>
    </xf>
    <xf numFmtId="4" fontId="42" fillId="0" borderId="40" xfId="0" applyNumberFormat="1" applyFont="1" applyFill="1" applyBorder="1" applyAlignment="1" applyProtection="1">
      <alignment vertical="center"/>
      <protection locked="0"/>
    </xf>
    <xf numFmtId="4" fontId="50" fillId="42" borderId="53" xfId="0" applyNumberFormat="1" applyFont="1" applyFill="1" applyBorder="1" applyAlignment="1" applyProtection="1">
      <alignment vertical="center"/>
    </xf>
    <xf numFmtId="4" fontId="50" fillId="42" borderId="15" xfId="0" applyNumberFormat="1" applyFont="1" applyFill="1" applyBorder="1" applyAlignment="1" applyProtection="1">
      <alignment vertical="center"/>
    </xf>
    <xf numFmtId="4" fontId="48" fillId="0" borderId="0" xfId="0" applyNumberFormat="1" applyFont="1" applyAlignment="1">
      <alignment vertical="center"/>
    </xf>
    <xf numFmtId="4" fontId="50" fillId="0" borderId="54" xfId="0" applyNumberFormat="1" applyFont="1" applyFill="1" applyBorder="1" applyAlignment="1">
      <alignment horizontal="right" vertical="center"/>
    </xf>
    <xf numFmtId="4" fontId="50" fillId="0" borderId="46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Border="1" applyAlignment="1">
      <alignment horizontal="right" vertical="center"/>
    </xf>
    <xf numFmtId="4" fontId="50" fillId="0" borderId="68" xfId="0" applyNumberFormat="1" applyFont="1" applyBorder="1" applyAlignment="1">
      <alignment horizontal="right" vertical="center"/>
    </xf>
    <xf numFmtId="4" fontId="42" fillId="0" borderId="25" xfId="0" applyNumberFormat="1" applyFont="1" applyBorder="1" applyAlignment="1">
      <alignment vertical="center"/>
    </xf>
    <xf numFmtId="4" fontId="42" fillId="0" borderId="64" xfId="0" applyNumberFormat="1" applyFont="1" applyBorder="1" applyAlignment="1">
      <alignment vertical="center"/>
    </xf>
    <xf numFmtId="4" fontId="48" fillId="41" borderId="53" xfId="0" applyNumberFormat="1" applyFont="1" applyFill="1" applyBorder="1" applyAlignment="1">
      <alignment horizontal="center" vertical="center"/>
    </xf>
    <xf numFmtId="4" fontId="48" fillId="41" borderId="15" xfId="0" applyNumberFormat="1" applyFont="1" applyFill="1" applyBorder="1" applyAlignment="1">
      <alignment horizontal="center" vertical="center"/>
    </xf>
    <xf numFmtId="4" fontId="48" fillId="41" borderId="32" xfId="0" applyNumberFormat="1" applyFont="1" applyFill="1" applyBorder="1" applyAlignment="1">
      <alignment horizontal="center" vertical="center" wrapText="1"/>
    </xf>
    <xf numFmtId="4" fontId="48" fillId="41" borderId="15" xfId="0" applyNumberFormat="1" applyFont="1" applyFill="1" applyBorder="1" applyAlignment="1">
      <alignment horizontal="center" vertical="center" wrapText="1"/>
    </xf>
    <xf numFmtId="0" fontId="67" fillId="0" borderId="0" xfId="0" applyFont="1" applyBorder="1" applyAlignment="1">
      <alignment wrapText="1"/>
    </xf>
    <xf numFmtId="4" fontId="65" fillId="0" borderId="0" xfId="0" applyNumberFormat="1" applyFont="1" applyFill="1" applyBorder="1" applyAlignment="1">
      <alignment horizontal="right"/>
    </xf>
    <xf numFmtId="0" fontId="65" fillId="44" borderId="48" xfId="0" applyFont="1" applyFill="1" applyBorder="1" applyAlignment="1">
      <alignment horizontal="center" wrapText="1"/>
    </xf>
    <xf numFmtId="4" fontId="65" fillId="0" borderId="22" xfId="0" applyNumberFormat="1" applyFont="1" applyBorder="1" applyAlignment="1">
      <alignment horizontal="right"/>
    </xf>
    <xf numFmtId="2" fontId="68" fillId="0" borderId="22" xfId="0" applyNumberFormat="1" applyFont="1" applyBorder="1" applyAlignment="1">
      <alignment wrapText="1"/>
    </xf>
    <xf numFmtId="2" fontId="68" fillId="0" borderId="22" xfId="0" applyNumberFormat="1" applyFont="1" applyBorder="1" applyAlignment="1">
      <alignment horizontal="right"/>
    </xf>
    <xf numFmtId="4" fontId="70" fillId="43" borderId="66" xfId="0" applyNumberFormat="1" applyFont="1" applyFill="1" applyBorder="1" applyAlignment="1">
      <alignment horizontal="right"/>
    </xf>
    <xf numFmtId="2" fontId="68" fillId="0" borderId="11" xfId="0" applyNumberFormat="1" applyFont="1" applyBorder="1" applyAlignment="1">
      <alignment horizontal="right"/>
    </xf>
    <xf numFmtId="0" fontId="65" fillId="44" borderId="70" xfId="0" applyFont="1" applyFill="1" applyBorder="1" applyAlignment="1">
      <alignment horizontal="center" wrapText="1"/>
    </xf>
    <xf numFmtId="0" fontId="65" fillId="44" borderId="71" xfId="0" applyFont="1" applyFill="1" applyBorder="1" applyAlignment="1">
      <alignment horizontal="center" wrapText="1"/>
    </xf>
    <xf numFmtId="0" fontId="65" fillId="0" borderId="21" xfId="0" applyFont="1" applyBorder="1" applyAlignment="1">
      <alignment wrapText="1"/>
    </xf>
    <xf numFmtId="4" fontId="65" fillId="0" borderId="71" xfId="0" applyNumberFormat="1" applyFont="1" applyBorder="1" applyAlignment="1">
      <alignment horizontal="right"/>
    </xf>
    <xf numFmtId="4" fontId="33" fillId="0" borderId="35" xfId="0" applyNumberFormat="1" applyFont="1" applyBorder="1" applyAlignment="1">
      <alignment vertical="center"/>
    </xf>
    <xf numFmtId="2" fontId="68" fillId="0" borderId="71" xfId="0" applyNumberFormat="1" applyFont="1" applyBorder="1" applyAlignment="1">
      <alignment wrapText="1"/>
    </xf>
    <xf numFmtId="4" fontId="68" fillId="0" borderId="71" xfId="0" applyNumberFormat="1" applyFont="1" applyBorder="1" applyAlignment="1">
      <alignment horizontal="right"/>
    </xf>
    <xf numFmtId="0" fontId="65" fillId="43" borderId="25" xfId="0" applyFont="1" applyFill="1" applyBorder="1" applyAlignment="1">
      <alignment wrapText="1"/>
    </xf>
    <xf numFmtId="4" fontId="70" fillId="43" borderId="72" xfId="0" applyNumberFormat="1" applyFont="1" applyFill="1" applyBorder="1" applyAlignment="1">
      <alignment horizontal="right"/>
    </xf>
    <xf numFmtId="4" fontId="70" fillId="43" borderId="65" xfId="0" applyNumberFormat="1" applyFont="1" applyFill="1" applyBorder="1" applyAlignment="1">
      <alignment horizontal="right"/>
    </xf>
    <xf numFmtId="4" fontId="70" fillId="43" borderId="26" xfId="0" applyNumberFormat="1" applyFont="1" applyFill="1" applyBorder="1" applyAlignment="1">
      <alignment horizontal="right"/>
    </xf>
    <xf numFmtId="4" fontId="35" fillId="0" borderId="0" xfId="0" applyNumberFormat="1" applyFont="1" applyFill="1" applyAlignment="1" applyProtection="1">
      <alignment vertical="center"/>
      <protection locked="0"/>
    </xf>
    <xf numFmtId="4" fontId="36" fillId="0" borderId="0" xfId="0" applyNumberFormat="1" applyFont="1" applyFill="1" applyAlignment="1" applyProtection="1">
      <alignment vertical="center"/>
      <protection locked="0"/>
    </xf>
    <xf numFmtId="4" fontId="50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32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5" xfId="0" applyNumberFormat="1" applyFont="1" applyFill="1" applyBorder="1" applyAlignment="1" applyProtection="1">
      <alignment vertical="center" wrapText="1"/>
      <protection locked="0"/>
    </xf>
    <xf numFmtId="4" fontId="50" fillId="0" borderId="43" xfId="0" applyNumberFormat="1" applyFont="1" applyFill="1" applyBorder="1" applyAlignment="1" applyProtection="1">
      <alignment vertical="center" wrapText="1"/>
      <protection locked="0"/>
    </xf>
    <xf numFmtId="4" fontId="50" fillId="0" borderId="73" xfId="0" applyNumberFormat="1" applyFont="1" applyFill="1" applyBorder="1" applyAlignment="1" applyProtection="1">
      <alignment vertical="center" wrapText="1"/>
      <protection locked="0"/>
    </xf>
    <xf numFmtId="4" fontId="50" fillId="0" borderId="74" xfId="0" applyNumberFormat="1" applyFont="1" applyFill="1" applyBorder="1" applyAlignment="1" applyProtection="1">
      <alignment vertical="center" wrapText="1"/>
      <protection locked="0"/>
    </xf>
    <xf numFmtId="4" fontId="51" fillId="0" borderId="47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48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5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52" fillId="0" borderId="49" xfId="0" applyNumberFormat="1" applyFont="1" applyFill="1" applyBorder="1" applyAlignment="1" applyProtection="1">
      <alignment horizontal="right" vertical="center" wrapText="1"/>
    </xf>
    <xf numFmtId="4" fontId="51" fillId="0" borderId="21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3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22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37" xfId="0" applyNumberFormat="1" applyFont="1" applyFill="1" applyBorder="1" applyAlignment="1" applyProtection="1">
      <alignment horizontal="right" vertical="center" wrapText="1"/>
      <protection locked="0"/>
    </xf>
    <xf numFmtId="4" fontId="52" fillId="0" borderId="21" xfId="0" applyNumberFormat="1" applyFont="1" applyFill="1" applyBorder="1" applyAlignment="1" applyProtection="1">
      <alignment horizontal="right" vertical="center" wrapText="1"/>
    </xf>
    <xf numFmtId="4" fontId="53" fillId="0" borderId="21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7" xfId="0" applyNumberFormat="1" applyFont="1" applyFill="1" applyBorder="1" applyAlignment="1" applyProtection="1">
      <alignment vertical="center" wrapText="1"/>
      <protection locked="0"/>
    </xf>
    <xf numFmtId="4" fontId="51" fillId="0" borderId="21" xfId="0" applyNumberFormat="1" applyFont="1" applyFill="1" applyBorder="1" applyAlignment="1" applyProtection="1">
      <alignment vertical="center" wrapText="1"/>
      <protection locked="0"/>
    </xf>
    <xf numFmtId="4" fontId="53" fillId="0" borderId="21" xfId="0" applyNumberFormat="1" applyFont="1" applyFill="1" applyBorder="1" applyAlignment="1" applyProtection="1">
      <alignment vertical="center" wrapText="1"/>
      <protection locked="0"/>
    </xf>
    <xf numFmtId="4" fontId="42" fillId="43" borderId="65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60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13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73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14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5" xfId="0" applyNumberFormat="1" applyFont="1" applyFill="1" applyBorder="1" applyAlignment="1">
      <alignment horizontal="left" vertical="center" wrapText="1"/>
    </xf>
    <xf numFmtId="4" fontId="50" fillId="43" borderId="43" xfId="0" applyNumberFormat="1" applyFont="1" applyFill="1" applyBorder="1" applyAlignment="1" applyProtection="1">
      <alignment horizontal="right" vertical="center" wrapText="1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43" fillId="0" borderId="0" xfId="0" applyNumberFormat="1" applyFont="1" applyAlignment="1">
      <alignment horizontal="left" vertical="center"/>
    </xf>
    <xf numFmtId="0" fontId="65" fillId="44" borderId="76" xfId="0" applyFont="1" applyFill="1" applyBorder="1" applyAlignment="1">
      <alignment horizontal="center" wrapText="1"/>
    </xf>
    <xf numFmtId="0" fontId="65" fillId="44" borderId="65" xfId="0" applyFont="1" applyFill="1" applyBorder="1" applyAlignment="1">
      <alignment horizontal="center" wrapText="1"/>
    </xf>
    <xf numFmtId="0" fontId="65" fillId="44" borderId="30" xfId="0" applyFont="1" applyFill="1" applyBorder="1" applyAlignment="1">
      <alignment horizontal="center" wrapText="1"/>
    </xf>
    <xf numFmtId="0" fontId="65" fillId="44" borderId="31" xfId="0" applyFont="1" applyFill="1" applyBorder="1" applyAlignment="1">
      <alignment horizontal="center" wrapText="1"/>
    </xf>
    <xf numFmtId="0" fontId="68" fillId="0" borderId="28" xfId="0" applyFont="1" applyBorder="1" applyAlignment="1">
      <alignment wrapText="1"/>
    </xf>
    <xf numFmtId="4" fontId="31" fillId="0" borderId="55" xfId="0" applyNumberFormat="1" applyFont="1" applyFill="1" applyBorder="1" applyAlignment="1">
      <alignment vertical="center" wrapText="1"/>
    </xf>
    <xf numFmtId="4" fontId="31" fillId="0" borderId="59" xfId="0" applyNumberFormat="1" applyFont="1" applyFill="1" applyBorder="1" applyAlignment="1">
      <alignment vertical="center" wrapText="1"/>
    </xf>
    <xf numFmtId="4" fontId="37" fillId="43" borderId="29" xfId="0" applyNumberFormat="1" applyFont="1" applyFill="1" applyBorder="1" applyAlignment="1">
      <alignment vertical="center" wrapText="1"/>
    </xf>
    <xf numFmtId="4" fontId="37" fillId="43" borderId="30" xfId="0" applyNumberFormat="1" applyFont="1" applyFill="1" applyBorder="1" applyAlignment="1">
      <alignment horizontal="right" vertical="center" wrapText="1"/>
    </xf>
    <xf numFmtId="4" fontId="37" fillId="43" borderId="31" xfId="0" applyNumberFormat="1" applyFont="1" applyFill="1" applyBorder="1" applyAlignment="1">
      <alignment horizontal="right" vertical="center" wrapText="1"/>
    </xf>
    <xf numFmtId="4" fontId="37" fillId="0" borderId="17" xfId="0" applyNumberFormat="1" applyFont="1" applyBorder="1" applyAlignment="1">
      <alignment horizontal="center" vertical="center"/>
    </xf>
    <xf numFmtId="4" fontId="31" fillId="0" borderId="21" xfId="0" applyNumberFormat="1" applyFont="1" applyBorder="1" applyAlignment="1">
      <alignment horizontal="right" vertical="center"/>
    </xf>
    <xf numFmtId="4" fontId="37" fillId="41" borderId="15" xfId="0" applyNumberFormat="1" applyFont="1" applyFill="1" applyBorder="1" applyAlignment="1">
      <alignment horizontal="right" vertical="center"/>
    </xf>
    <xf numFmtId="4" fontId="43" fillId="41" borderId="15" xfId="0" applyNumberFormat="1" applyFont="1" applyFill="1" applyBorder="1" applyAlignment="1" applyProtection="1">
      <alignment vertical="center"/>
    </xf>
    <xf numFmtId="4" fontId="43" fillId="41" borderId="15" xfId="0" applyNumberFormat="1" applyFont="1" applyFill="1" applyBorder="1" applyAlignment="1" applyProtection="1">
      <alignment horizontal="right" vertical="center"/>
    </xf>
    <xf numFmtId="0" fontId="65" fillId="44" borderId="45" xfId="0" applyFont="1" applyFill="1" applyBorder="1" applyAlignment="1">
      <alignment horizontal="center" wrapText="1"/>
    </xf>
    <xf numFmtId="4" fontId="70" fillId="43" borderId="30" xfId="0" applyNumberFormat="1" applyFont="1" applyFill="1" applyBorder="1" applyAlignment="1">
      <alignment horizontal="right"/>
    </xf>
    <xf numFmtId="0" fontId="62" fillId="0" borderId="0" xfId="40" applyFont="1" applyBorder="1" applyAlignment="1"/>
    <xf numFmtId="4" fontId="42" fillId="0" borderId="0" xfId="0" applyNumberFormat="1" applyFont="1" applyBorder="1" applyAlignment="1" applyProtection="1">
      <alignment horizontal="right" vertical="center"/>
      <protection locked="0"/>
    </xf>
    <xf numFmtId="4" fontId="42" fillId="0" borderId="1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Border="1" applyAlignment="1">
      <alignment vertical="center"/>
    </xf>
    <xf numFmtId="0" fontId="62" fillId="0" borderId="0" xfId="40" applyFont="1" applyBorder="1" applyAlignment="1">
      <alignment wrapText="1"/>
    </xf>
    <xf numFmtId="4" fontId="42" fillId="0" borderId="69" xfId="0" applyNumberFormat="1" applyFont="1" applyBorder="1" applyAlignment="1" applyProtection="1">
      <alignment horizontal="right" vertical="center"/>
      <protection locked="0"/>
    </xf>
    <xf numFmtId="4" fontId="42" fillId="0" borderId="52" xfId="0" applyNumberFormat="1" applyFont="1" applyBorder="1" applyAlignment="1" applyProtection="1">
      <alignment horizontal="right" vertical="center"/>
      <protection locked="0"/>
    </xf>
    <xf numFmtId="0" fontId="65" fillId="0" borderId="99" xfId="0" applyFont="1" applyFill="1" applyBorder="1"/>
    <xf numFmtId="4" fontId="66" fillId="0" borderId="89" xfId="0" applyNumberFormat="1" applyFont="1" applyFill="1" applyBorder="1" applyAlignment="1">
      <alignment horizontal="right"/>
    </xf>
    <xf numFmtId="2" fontId="66" fillId="0" borderId="89" xfId="0" applyNumberFormat="1" applyFont="1" applyFill="1" applyBorder="1" applyAlignment="1">
      <alignment horizontal="right"/>
    </xf>
    <xf numFmtId="4" fontId="65" fillId="0" borderId="11" xfId="0" applyNumberFormat="1" applyFont="1" applyFill="1" applyBorder="1" applyAlignment="1">
      <alignment horizontal="right"/>
    </xf>
    <xf numFmtId="0" fontId="68" fillId="0" borderId="0" xfId="0" applyFont="1" applyFill="1" applyBorder="1"/>
    <xf numFmtId="0" fontId="65" fillId="44" borderId="22" xfId="0" applyFont="1" applyFill="1" applyBorder="1" applyAlignment="1">
      <alignment horizontal="center" wrapText="1"/>
    </xf>
    <xf numFmtId="4" fontId="33" fillId="0" borderId="22" xfId="0" applyNumberFormat="1" applyFont="1" applyBorder="1" applyAlignment="1">
      <alignment vertical="center"/>
    </xf>
    <xf numFmtId="4" fontId="70" fillId="43" borderId="13" xfId="0" applyNumberFormat="1" applyFont="1" applyFill="1" applyBorder="1" applyAlignment="1">
      <alignment horizontal="right"/>
    </xf>
    <xf numFmtId="4" fontId="33" fillId="0" borderId="11" xfId="0" applyNumberFormat="1" applyFont="1" applyBorder="1" applyAlignment="1">
      <alignment vertical="center"/>
    </xf>
    <xf numFmtId="4" fontId="70" fillId="43" borderId="60" xfId="0" applyNumberFormat="1" applyFont="1" applyFill="1" applyBorder="1" applyAlignment="1">
      <alignment horizontal="right"/>
    </xf>
    <xf numFmtId="0" fontId="65" fillId="44" borderId="63" xfId="0" applyFont="1" applyFill="1" applyBorder="1" applyAlignment="1">
      <alignment horizontal="center" wrapText="1"/>
    </xf>
    <xf numFmtId="4" fontId="43" fillId="0" borderId="0" xfId="0" applyNumberFormat="1" applyFont="1" applyAlignment="1">
      <alignment horizontal="left" vertical="center" wrapText="1"/>
    </xf>
    <xf numFmtId="4" fontId="51" fillId="0" borderId="52" xfId="0" applyNumberFormat="1" applyFont="1" applyFill="1" applyBorder="1" applyAlignment="1">
      <alignment horizontal="left" vertical="center" wrapText="1"/>
    </xf>
    <xf numFmtId="4" fontId="2" fillId="43" borderId="73" xfId="0" applyNumberFormat="1" applyFont="1" applyFill="1" applyBorder="1" applyAlignment="1" applyProtection="1">
      <alignment horizontal="center" vertical="center" wrapText="1"/>
      <protection locked="0"/>
    </xf>
    <xf numFmtId="4" fontId="52" fillId="0" borderId="17" xfId="0" applyNumberFormat="1" applyFont="1" applyFill="1" applyBorder="1" applyAlignment="1" applyProtection="1">
      <alignment horizontal="right" vertical="center" wrapText="1"/>
    </xf>
    <xf numFmtId="4" fontId="50" fillId="41" borderId="61" xfId="0" applyNumberFormat="1" applyFont="1" applyFill="1" applyBorder="1" applyAlignment="1">
      <alignment horizontal="center" vertical="center"/>
    </xf>
    <xf numFmtId="4" fontId="42" fillId="0" borderId="17" xfId="0" applyNumberFormat="1" applyFont="1" applyFill="1" applyBorder="1" applyAlignment="1">
      <alignment vertical="center"/>
    </xf>
    <xf numFmtId="4" fontId="42" fillId="0" borderId="0" xfId="0" applyNumberFormat="1" applyFont="1" applyFill="1" applyBorder="1" applyAlignment="1">
      <alignment vertical="center"/>
    </xf>
    <xf numFmtId="4" fontId="51" fillId="0" borderId="27" xfId="0" applyNumberFormat="1" applyFont="1" applyFill="1" applyBorder="1" applyAlignment="1">
      <alignment horizontal="left" vertical="center" wrapText="1"/>
    </xf>
    <xf numFmtId="0" fontId="72" fillId="0" borderId="21" xfId="0" applyFont="1" applyFill="1" applyBorder="1" applyAlignment="1">
      <alignment vertical="center" wrapText="1"/>
    </xf>
    <xf numFmtId="0" fontId="72" fillId="0" borderId="61" xfId="0" applyFont="1" applyFill="1" applyBorder="1" applyAlignment="1">
      <alignment vertical="center" wrapText="1"/>
    </xf>
    <xf numFmtId="4" fontId="50" fillId="41" borderId="31" xfId="0" applyNumberFormat="1" applyFont="1" applyFill="1" applyBorder="1" applyAlignment="1" applyProtection="1">
      <alignment horizontal="right" vertical="center" wrapText="1"/>
    </xf>
    <xf numFmtId="4" fontId="37" fillId="43" borderId="53" xfId="0" applyNumberFormat="1" applyFont="1" applyFill="1" applyBorder="1" applyAlignment="1" applyProtection="1">
      <alignment horizontal="center" vertical="center" wrapText="1"/>
      <protection locked="0"/>
    </xf>
    <xf numFmtId="0" fontId="67" fillId="0" borderId="0" xfId="0" applyFont="1" applyAlignment="1">
      <alignment horizontal="center" wrapText="1"/>
    </xf>
    <xf numFmtId="4" fontId="50" fillId="43" borderId="53" xfId="0" applyNumberFormat="1" applyFont="1" applyFill="1" applyBorder="1" applyAlignment="1" applyProtection="1">
      <alignment horizontal="center" vertical="center"/>
      <protection locked="0"/>
    </xf>
    <xf numFmtId="4" fontId="50" fillId="43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61" xfId="0" applyNumberFormat="1" applyFont="1" applyFill="1" applyBorder="1" applyAlignment="1" applyProtection="1">
      <alignment horizontal="center" vertical="center" wrapText="1"/>
      <protection locked="0"/>
    </xf>
    <xf numFmtId="0" fontId="65" fillId="44" borderId="11" xfId="0" applyFont="1" applyFill="1" applyBorder="1" applyAlignment="1">
      <alignment horizontal="center" wrapText="1"/>
    </xf>
    <xf numFmtId="4" fontId="37" fillId="43" borderId="53" xfId="0" applyNumberFormat="1" applyFont="1" applyFill="1" applyBorder="1" applyAlignment="1">
      <alignment horizontal="center" vertical="center" wrapText="1"/>
    </xf>
    <xf numFmtId="4" fontId="37" fillId="43" borderId="32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6" xfId="0" applyNumberFormat="1" applyFont="1" applyFill="1" applyBorder="1" applyAlignment="1" applyProtection="1">
      <alignment horizontal="center" vertical="center" wrapText="1"/>
      <protection locked="0"/>
    </xf>
    <xf numFmtId="4" fontId="63" fillId="0" borderId="11" xfId="0" applyNumberFormat="1" applyFont="1" applyBorder="1" applyAlignment="1">
      <alignment vertical="center"/>
    </xf>
    <xf numFmtId="0" fontId="42" fillId="0" borderId="65" xfId="0" applyNumberFormat="1" applyFont="1" applyBorder="1" applyAlignment="1">
      <alignment vertical="center" wrapText="1"/>
    </xf>
    <xf numFmtId="0" fontId="42" fillId="0" borderId="66" xfId="0" applyNumberFormat="1" applyFont="1" applyBorder="1" applyAlignment="1">
      <alignment vertical="center" wrapText="1"/>
    </xf>
    <xf numFmtId="4" fontId="42" fillId="0" borderId="81" xfId="0" applyNumberFormat="1" applyFont="1" applyFill="1" applyBorder="1" applyAlignment="1">
      <alignment horizontal="left" vertical="center" wrapText="1"/>
    </xf>
    <xf numFmtId="4" fontId="42" fillId="0" borderId="26" xfId="0" applyNumberFormat="1" applyFont="1" applyFill="1" applyBorder="1" applyAlignment="1">
      <alignment horizontal="left" vertical="center" wrapText="1"/>
    </xf>
    <xf numFmtId="14" fontId="67" fillId="0" borderId="0" xfId="0" applyNumberFormat="1" applyFont="1" applyBorder="1" applyAlignment="1">
      <alignment horizontal="center" wrapText="1"/>
    </xf>
    <xf numFmtId="0" fontId="67" fillId="0" borderId="0" xfId="0" applyFont="1" applyBorder="1" applyAlignment="1">
      <alignment horizontal="center" wrapText="1"/>
    </xf>
    <xf numFmtId="0" fontId="67" fillId="0" borderId="0" xfId="0" applyFont="1" applyAlignment="1">
      <alignment horizontal="center" wrapText="1"/>
    </xf>
    <xf numFmtId="0" fontId="67" fillId="0" borderId="0" xfId="0" applyFont="1" applyAlignment="1"/>
    <xf numFmtId="4" fontId="50" fillId="41" borderId="44" xfId="0" applyNumberFormat="1" applyFont="1" applyFill="1" applyBorder="1" applyAlignment="1">
      <alignment vertical="center"/>
    </xf>
    <xf numFmtId="4" fontId="50" fillId="41" borderId="16" xfId="0" applyNumberFormat="1" applyFont="1" applyFill="1" applyBorder="1" applyAlignment="1">
      <alignment vertical="center"/>
    </xf>
    <xf numFmtId="4" fontId="43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43" fillId="0" borderId="0" xfId="0" applyNumberFormat="1" applyFont="1" applyAlignment="1">
      <alignment horizontal="left" vertical="center"/>
    </xf>
    <xf numFmtId="4" fontId="50" fillId="41" borderId="53" xfId="0" applyNumberFormat="1" applyFont="1" applyFill="1" applyBorder="1" applyAlignment="1">
      <alignment horizontal="center" vertical="center" wrapText="1"/>
    </xf>
    <xf numFmtId="4" fontId="50" fillId="41" borderId="16" xfId="0" applyNumberFormat="1" applyFont="1" applyFill="1" applyBorder="1" applyAlignment="1">
      <alignment horizontal="center" vertical="center" wrapText="1"/>
    </xf>
    <xf numFmtId="4" fontId="42" fillId="0" borderId="53" xfId="0" applyNumberFormat="1" applyFont="1" applyBorder="1" applyAlignment="1">
      <alignment vertical="center" wrapText="1"/>
    </xf>
    <xf numFmtId="4" fontId="42" fillId="0" borderId="16" xfId="0" applyNumberFormat="1" applyFont="1" applyBorder="1" applyAlignment="1">
      <alignment vertical="center" wrapText="1"/>
    </xf>
    <xf numFmtId="4" fontId="50" fillId="43" borderId="53" xfId="0" applyNumberFormat="1" applyFont="1" applyFill="1" applyBorder="1" applyAlignment="1" applyProtection="1">
      <alignment horizontal="left" vertical="center"/>
      <protection locked="0"/>
    </xf>
    <xf numFmtId="4" fontId="50" fillId="41" borderId="32" xfId="0" applyNumberFormat="1" applyFont="1" applyFill="1" applyBorder="1" applyAlignment="1" applyProtection="1">
      <alignment horizontal="left" vertical="center"/>
      <protection locked="0"/>
    </xf>
    <xf numFmtId="4" fontId="50" fillId="43" borderId="16" xfId="0" applyNumberFormat="1" applyFont="1" applyFill="1" applyBorder="1" applyAlignment="1" applyProtection="1">
      <alignment horizontal="left" vertical="center"/>
      <protection locked="0"/>
    </xf>
    <xf numFmtId="4" fontId="48" fillId="0" borderId="0" xfId="0" applyNumberFormat="1" applyFont="1" applyAlignment="1">
      <alignment horizontal="left" vertical="center"/>
    </xf>
    <xf numFmtId="4" fontId="50" fillId="41" borderId="33" xfId="0" applyNumberFormat="1" applyFont="1" applyFill="1" applyBorder="1" applyAlignment="1">
      <alignment horizontal="center" vertical="center"/>
    </xf>
    <xf numFmtId="4" fontId="50" fillId="41" borderId="50" xfId="0" applyNumberFormat="1" applyFont="1" applyFill="1" applyBorder="1" applyAlignment="1">
      <alignment horizontal="center" vertical="center"/>
    </xf>
    <xf numFmtId="4" fontId="50" fillId="43" borderId="67" xfId="0" applyNumberFormat="1" applyFont="1" applyFill="1" applyBorder="1" applyAlignment="1">
      <alignment horizontal="center" vertical="center"/>
    </xf>
    <xf numFmtId="4" fontId="50" fillId="41" borderId="14" xfId="0" applyNumberFormat="1" applyFont="1" applyFill="1" applyBorder="1" applyAlignment="1">
      <alignment horizontal="center" vertical="center"/>
    </xf>
    <xf numFmtId="4" fontId="50" fillId="41" borderId="70" xfId="0" applyNumberFormat="1" applyFont="1" applyFill="1" applyBorder="1" applyAlignment="1">
      <alignment horizontal="center" vertical="center" wrapText="1"/>
    </xf>
    <xf numFmtId="4" fontId="42" fillId="41" borderId="79" xfId="0" applyNumberFormat="1" applyFont="1" applyFill="1" applyBorder="1" applyAlignment="1">
      <alignment horizontal="center" vertical="center"/>
    </xf>
    <xf numFmtId="4" fontId="42" fillId="41" borderId="56" xfId="0" applyNumberFormat="1" applyFont="1" applyFill="1" applyBorder="1" applyAlignment="1">
      <alignment horizontal="center" vertical="center"/>
    </xf>
    <xf numFmtId="4" fontId="42" fillId="0" borderId="80" xfId="0" applyNumberFormat="1" applyFont="1" applyFill="1" applyBorder="1" applyAlignment="1">
      <alignment vertical="center" wrapText="1"/>
    </xf>
    <xf numFmtId="4" fontId="42" fillId="0" borderId="20" xfId="0" applyNumberFormat="1" applyFont="1" applyFill="1" applyBorder="1" applyAlignment="1">
      <alignment vertical="center" wrapText="1"/>
    </xf>
    <xf numFmtId="4" fontId="42" fillId="0" borderId="36" xfId="0" applyNumberFormat="1" applyFont="1" applyFill="1" applyBorder="1" applyAlignment="1">
      <alignment vertical="center" wrapText="1"/>
    </xf>
    <xf numFmtId="4" fontId="42" fillId="0" borderId="22" xfId="0" applyNumberFormat="1" applyFont="1" applyFill="1" applyBorder="1" applyAlignment="1">
      <alignment vertical="center" wrapText="1"/>
    </xf>
    <xf numFmtId="4" fontId="42" fillId="0" borderId="36" xfId="0" applyNumberFormat="1" applyFont="1" applyFill="1" applyBorder="1" applyAlignment="1">
      <alignment horizontal="left" vertical="center" wrapText="1"/>
    </xf>
    <xf numFmtId="4" fontId="42" fillId="0" borderId="22" xfId="0" applyNumberFormat="1" applyFont="1" applyFill="1" applyBorder="1" applyAlignment="1">
      <alignment horizontal="left" vertical="center" wrapText="1"/>
    </xf>
    <xf numFmtId="4" fontId="37" fillId="0" borderId="53" xfId="0" applyNumberFormat="1" applyFont="1" applyFill="1" applyBorder="1" applyAlignment="1" applyProtection="1">
      <alignment vertical="center" wrapText="1"/>
      <protection locked="0"/>
    </xf>
    <xf numFmtId="4" fontId="37" fillId="0" borderId="32" xfId="0" applyNumberFormat="1" applyFont="1" applyFill="1" applyBorder="1" applyAlignment="1" applyProtection="1">
      <alignment vertical="center" wrapText="1"/>
      <protection locked="0"/>
    </xf>
    <xf numFmtId="4" fontId="37" fillId="0" borderId="16" xfId="0" applyNumberFormat="1" applyFont="1" applyFill="1" applyBorder="1" applyAlignment="1" applyProtection="1">
      <alignment vertical="center" wrapText="1"/>
      <protection locked="0"/>
    </xf>
    <xf numFmtId="4" fontId="53" fillId="0" borderId="51" xfId="0" applyNumberFormat="1" applyFont="1" applyFill="1" applyBorder="1" applyAlignment="1" applyProtection="1">
      <alignment vertical="center"/>
      <protection locked="0"/>
    </xf>
    <xf numFmtId="4" fontId="53" fillId="0" borderId="34" xfId="0" applyNumberFormat="1" applyFont="1" applyFill="1" applyBorder="1" applyAlignment="1" applyProtection="1">
      <alignment vertical="center"/>
      <protection locked="0"/>
    </xf>
    <xf numFmtId="4" fontId="53" fillId="0" borderId="20" xfId="0" applyNumberFormat="1" applyFont="1" applyFill="1" applyBorder="1" applyAlignment="1" applyProtection="1">
      <alignment vertical="center"/>
      <protection locked="0"/>
    </xf>
    <xf numFmtId="4" fontId="53" fillId="0" borderId="52" xfId="0" applyNumberFormat="1" applyFont="1" applyFill="1" applyBorder="1" applyAlignment="1" applyProtection="1">
      <alignment vertical="center"/>
      <protection locked="0"/>
    </xf>
    <xf numFmtId="4" fontId="53" fillId="0" borderId="37" xfId="0" applyNumberFormat="1" applyFont="1" applyFill="1" applyBorder="1" applyAlignment="1" applyProtection="1">
      <alignment vertical="center"/>
      <protection locked="0"/>
    </xf>
    <xf numFmtId="4" fontId="53" fillId="0" borderId="22" xfId="0" applyNumberFormat="1" applyFont="1" applyFill="1" applyBorder="1" applyAlignment="1" applyProtection="1">
      <alignment vertical="center"/>
      <protection locked="0"/>
    </xf>
    <xf numFmtId="4" fontId="53" fillId="0" borderId="52" xfId="0" applyNumberFormat="1" applyFont="1" applyFill="1" applyBorder="1" applyAlignment="1" applyProtection="1">
      <alignment vertical="center" wrapText="1"/>
      <protection locked="0"/>
    </xf>
    <xf numFmtId="4" fontId="53" fillId="0" borderId="37" xfId="0" applyNumberFormat="1" applyFont="1" applyFill="1" applyBorder="1" applyAlignment="1" applyProtection="1">
      <alignment vertical="center" wrapText="1"/>
      <protection locked="0"/>
    </xf>
    <xf numFmtId="4" fontId="53" fillId="0" borderId="22" xfId="0" applyNumberFormat="1" applyFont="1" applyFill="1" applyBorder="1" applyAlignment="1" applyProtection="1">
      <alignment vertical="center" wrapText="1"/>
      <protection locked="0"/>
    </xf>
    <xf numFmtId="4" fontId="53" fillId="0" borderId="68" xfId="0" applyNumberFormat="1" applyFont="1" applyFill="1" applyBorder="1" applyAlignment="1" applyProtection="1">
      <alignment vertical="center"/>
      <protection locked="0"/>
    </xf>
    <xf numFmtId="4" fontId="53" fillId="0" borderId="64" xfId="0" applyNumberFormat="1" applyFont="1" applyFill="1" applyBorder="1" applyAlignment="1" applyProtection="1">
      <alignment vertical="center"/>
      <protection locked="0"/>
    </xf>
    <xf numFmtId="4" fontId="53" fillId="0" borderId="26" xfId="0" applyNumberFormat="1" applyFont="1" applyFill="1" applyBorder="1" applyAlignment="1" applyProtection="1">
      <alignment vertical="center"/>
      <protection locked="0"/>
    </xf>
    <xf numFmtId="4" fontId="61" fillId="0" borderId="52" xfId="0" applyNumberFormat="1" applyFont="1" applyFill="1" applyBorder="1" applyAlignment="1" applyProtection="1">
      <alignment vertical="center" wrapText="1"/>
      <protection locked="0"/>
    </xf>
    <xf numFmtId="4" fontId="61" fillId="0" borderId="37" xfId="0" applyNumberFormat="1" applyFont="1" applyFill="1" applyBorder="1" applyAlignment="1" applyProtection="1">
      <alignment vertical="center" wrapText="1"/>
      <protection locked="0"/>
    </xf>
    <xf numFmtId="4" fontId="61" fillId="0" borderId="22" xfId="0" applyNumberFormat="1" applyFont="1" applyFill="1" applyBorder="1" applyAlignment="1" applyProtection="1">
      <alignment vertical="center" wrapText="1"/>
      <protection locked="0"/>
    </xf>
    <xf numFmtId="4" fontId="55" fillId="0" borderId="68" xfId="0" applyNumberFormat="1" applyFont="1" applyFill="1" applyBorder="1" applyAlignment="1" applyProtection="1">
      <alignment vertical="center"/>
      <protection locked="0"/>
    </xf>
    <xf numFmtId="4" fontId="55" fillId="0" borderId="64" xfId="0" applyNumberFormat="1" applyFont="1" applyFill="1" applyBorder="1" applyAlignment="1" applyProtection="1">
      <alignment vertical="center"/>
      <protection locked="0"/>
    </xf>
    <xf numFmtId="4" fontId="55" fillId="0" borderId="26" xfId="0" applyNumberFormat="1" applyFont="1" applyFill="1" applyBorder="1" applyAlignment="1" applyProtection="1">
      <alignment vertical="center"/>
      <protection locked="0"/>
    </xf>
    <xf numFmtId="4" fontId="48" fillId="41" borderId="53" xfId="0" applyNumberFormat="1" applyFont="1" applyFill="1" applyBorder="1" applyAlignment="1" applyProtection="1">
      <alignment horizontal="left" vertical="center"/>
      <protection locked="0"/>
    </xf>
    <xf numFmtId="4" fontId="48" fillId="41" borderId="32" xfId="0" applyNumberFormat="1" applyFont="1" applyFill="1" applyBorder="1" applyAlignment="1" applyProtection="1">
      <alignment horizontal="left" vertical="center"/>
      <protection locked="0"/>
    </xf>
    <xf numFmtId="4" fontId="48" fillId="41" borderId="16" xfId="0" applyNumberFormat="1" applyFont="1" applyFill="1" applyBorder="1" applyAlignment="1" applyProtection="1">
      <alignment horizontal="left" vertical="center"/>
      <protection locked="0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50" fillId="43" borderId="53" xfId="0" applyNumberFormat="1" applyFont="1" applyFill="1" applyBorder="1" applyAlignment="1" applyProtection="1">
      <alignment horizontal="center" vertical="center"/>
      <protection locked="0"/>
    </xf>
    <xf numFmtId="4" fontId="50" fillId="43" borderId="32" xfId="0" applyNumberFormat="1" applyFont="1" applyFill="1" applyBorder="1" applyAlignment="1" applyProtection="1">
      <alignment horizontal="center" vertical="center"/>
      <protection locked="0"/>
    </xf>
    <xf numFmtId="4" fontId="50" fillId="43" borderId="16" xfId="0" applyNumberFormat="1" applyFont="1" applyFill="1" applyBorder="1" applyAlignment="1" applyProtection="1">
      <alignment horizontal="center" vertical="center"/>
      <protection locked="0"/>
    </xf>
    <xf numFmtId="4" fontId="53" fillId="0" borderId="27" xfId="0" applyNumberFormat="1" applyFont="1" applyFill="1" applyBorder="1" applyAlignment="1" applyProtection="1">
      <alignment vertical="center"/>
      <protection locked="0"/>
    </xf>
    <xf numFmtId="4" fontId="53" fillId="0" borderId="0" xfId="0" applyNumberFormat="1" applyFont="1" applyFill="1" applyBorder="1" applyAlignment="1" applyProtection="1">
      <alignment vertical="center"/>
      <protection locked="0"/>
    </xf>
    <xf numFmtId="4" fontId="53" fillId="0" borderId="18" xfId="0" applyNumberFormat="1" applyFont="1" applyFill="1" applyBorder="1" applyAlignment="1" applyProtection="1">
      <alignment vertical="center"/>
      <protection locked="0"/>
    </xf>
    <xf numFmtId="4" fontId="31" fillId="0" borderId="51" xfId="0" applyNumberFormat="1" applyFont="1" applyFill="1" applyBorder="1" applyAlignment="1" applyProtection="1">
      <alignment vertical="center"/>
      <protection locked="0"/>
    </xf>
    <xf numFmtId="4" fontId="31" fillId="0" borderId="34" xfId="0" applyNumberFormat="1" applyFont="1" applyFill="1" applyBorder="1" applyAlignment="1" applyProtection="1">
      <alignment vertical="center"/>
      <protection locked="0"/>
    </xf>
    <xf numFmtId="4" fontId="31" fillId="0" borderId="20" xfId="0" applyNumberFormat="1" applyFont="1" applyFill="1" applyBorder="1" applyAlignment="1" applyProtection="1">
      <alignment vertical="center"/>
      <protection locked="0"/>
    </xf>
    <xf numFmtId="4" fontId="31" fillId="0" borderId="27" xfId="0" applyNumberFormat="1" applyFont="1" applyFill="1" applyBorder="1" applyAlignment="1" applyProtection="1">
      <alignment vertical="center"/>
      <protection locked="0"/>
    </xf>
    <xf numFmtId="4" fontId="31" fillId="0" borderId="0" xfId="0" applyNumberFormat="1" applyFont="1" applyFill="1" applyBorder="1" applyAlignment="1" applyProtection="1">
      <alignment vertical="center"/>
      <protection locked="0"/>
    </xf>
    <xf numFmtId="4" fontId="31" fillId="0" borderId="18" xfId="0" applyNumberFormat="1" applyFont="1" applyFill="1" applyBorder="1" applyAlignment="1" applyProtection="1">
      <alignment vertical="center"/>
      <protection locked="0"/>
    </xf>
    <xf numFmtId="4" fontId="60" fillId="0" borderId="53" xfId="0" applyNumberFormat="1" applyFont="1" applyFill="1" applyBorder="1" applyAlignment="1" applyProtection="1">
      <alignment vertical="center"/>
      <protection locked="0"/>
    </xf>
    <xf numFmtId="4" fontId="60" fillId="0" borderId="32" xfId="0" applyNumberFormat="1" applyFont="1" applyFill="1" applyBorder="1" applyAlignment="1" applyProtection="1">
      <alignment vertical="center"/>
      <protection locked="0"/>
    </xf>
    <xf numFmtId="4" fontId="60" fillId="0" borderId="16" xfId="0" applyNumberFormat="1" applyFont="1" applyFill="1" applyBorder="1" applyAlignment="1" applyProtection="1">
      <alignment vertical="center"/>
      <protection locked="0"/>
    </xf>
    <xf numFmtId="4" fontId="61" fillId="0" borderId="51" xfId="0" applyNumberFormat="1" applyFont="1" applyFill="1" applyBorder="1" applyAlignment="1" applyProtection="1">
      <alignment vertical="center" wrapText="1"/>
      <protection locked="0"/>
    </xf>
    <xf numFmtId="4" fontId="61" fillId="0" borderId="34" xfId="0" applyNumberFormat="1" applyFont="1" applyFill="1" applyBorder="1" applyAlignment="1" applyProtection="1">
      <alignment vertical="center" wrapText="1"/>
      <protection locked="0"/>
    </xf>
    <xf numFmtId="4" fontId="61" fillId="0" borderId="20" xfId="0" applyNumberFormat="1" applyFont="1" applyFill="1" applyBorder="1" applyAlignment="1" applyProtection="1">
      <alignment vertical="center" wrapText="1"/>
      <protection locked="0"/>
    </xf>
    <xf numFmtId="4" fontId="61" fillId="0" borderId="27" xfId="0" applyNumberFormat="1" applyFont="1" applyFill="1" applyBorder="1" applyAlignment="1" applyProtection="1">
      <alignment vertical="center" wrapText="1"/>
      <protection locked="0"/>
    </xf>
    <xf numFmtId="4" fontId="61" fillId="0" borderId="0" xfId="0" applyNumberFormat="1" applyFont="1" applyFill="1" applyBorder="1" applyAlignment="1" applyProtection="1">
      <alignment vertical="center" wrapText="1"/>
      <protection locked="0"/>
    </xf>
    <xf numFmtId="4" fontId="61" fillId="0" borderId="18" xfId="0" applyNumberFormat="1" applyFont="1" applyFill="1" applyBorder="1" applyAlignment="1" applyProtection="1">
      <alignment vertical="center" wrapText="1"/>
      <protection locked="0"/>
    </xf>
    <xf numFmtId="4" fontId="61" fillId="0" borderId="51" xfId="0" applyNumberFormat="1" applyFont="1" applyFill="1" applyBorder="1" applyAlignment="1" applyProtection="1">
      <alignment vertical="center"/>
      <protection locked="0"/>
    </xf>
    <xf numFmtId="4" fontId="61" fillId="0" borderId="34" xfId="0" applyNumberFormat="1" applyFont="1" applyFill="1" applyBorder="1" applyAlignment="1" applyProtection="1">
      <alignment vertical="center"/>
      <protection locked="0"/>
    </xf>
    <xf numFmtId="4" fontId="61" fillId="0" borderId="20" xfId="0" applyNumberFormat="1" applyFont="1" applyFill="1" applyBorder="1" applyAlignment="1" applyProtection="1">
      <alignment vertical="center"/>
      <protection locked="0"/>
    </xf>
    <xf numFmtId="4" fontId="61" fillId="0" borderId="52" xfId="0" applyNumberFormat="1" applyFont="1" applyFill="1" applyBorder="1" applyAlignment="1" applyProtection="1">
      <alignment vertical="center"/>
      <protection locked="0"/>
    </xf>
    <xf numFmtId="4" fontId="61" fillId="0" borderId="37" xfId="0" applyNumberFormat="1" applyFont="1" applyFill="1" applyBorder="1" applyAlignment="1" applyProtection="1">
      <alignment vertical="center"/>
      <protection locked="0"/>
    </xf>
    <xf numFmtId="4" fontId="61" fillId="0" borderId="22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Fill="1" applyBorder="1" applyAlignment="1" applyProtection="1">
      <alignment vertical="center"/>
      <protection locked="0"/>
    </xf>
    <xf numFmtId="4" fontId="50" fillId="0" borderId="37" xfId="0" applyNumberFormat="1" applyFont="1" applyFill="1" applyBorder="1" applyAlignment="1" applyProtection="1">
      <alignment vertical="center"/>
      <protection locked="0"/>
    </xf>
    <xf numFmtId="4" fontId="50" fillId="0" borderId="22" xfId="0" applyNumberFormat="1" applyFont="1" applyFill="1" applyBorder="1" applyAlignment="1" applyProtection="1">
      <alignment vertical="center"/>
      <protection locked="0"/>
    </xf>
    <xf numFmtId="4" fontId="51" fillId="0" borderId="52" xfId="0" applyNumberFormat="1" applyFont="1" applyFill="1" applyBorder="1" applyAlignment="1" applyProtection="1">
      <alignment vertical="center" wrapText="1"/>
      <protection locked="0"/>
    </xf>
    <xf numFmtId="4" fontId="51" fillId="0" borderId="37" xfId="0" applyNumberFormat="1" applyFont="1" applyFill="1" applyBorder="1" applyAlignment="1" applyProtection="1">
      <alignment vertical="center" wrapText="1"/>
      <protection locked="0"/>
    </xf>
    <xf numFmtId="4" fontId="51" fillId="0" borderId="22" xfId="0" applyNumberFormat="1" applyFont="1" applyFill="1" applyBorder="1" applyAlignment="1" applyProtection="1">
      <alignment vertical="center" wrapText="1"/>
      <protection locked="0"/>
    </xf>
    <xf numFmtId="4" fontId="51" fillId="0" borderId="52" xfId="0" applyNumberFormat="1" applyFont="1" applyFill="1" applyBorder="1" applyAlignment="1">
      <alignment vertical="center" wrapText="1"/>
    </xf>
    <xf numFmtId="4" fontId="51" fillId="0" borderId="37" xfId="0" applyNumberFormat="1" applyFont="1" applyFill="1" applyBorder="1" applyAlignment="1">
      <alignment vertical="center" wrapText="1"/>
    </xf>
    <xf numFmtId="4" fontId="51" fillId="0" borderId="22" xfId="0" applyNumberFormat="1" applyFont="1" applyFill="1" applyBorder="1" applyAlignment="1">
      <alignment vertical="center" wrapText="1"/>
    </xf>
    <xf numFmtId="4" fontId="51" fillId="0" borderId="68" xfId="0" applyNumberFormat="1" applyFont="1" applyFill="1" applyBorder="1" applyAlignment="1" applyProtection="1">
      <alignment vertical="center" wrapText="1"/>
      <protection locked="0"/>
    </xf>
    <xf numFmtId="4" fontId="51" fillId="0" borderId="64" xfId="0" applyNumberFormat="1" applyFont="1" applyFill="1" applyBorder="1" applyAlignment="1" applyProtection="1">
      <alignment vertical="center" wrapText="1"/>
      <protection locked="0"/>
    </xf>
    <xf numFmtId="4" fontId="51" fillId="0" borderId="26" xfId="0" applyNumberFormat="1" applyFont="1" applyFill="1" applyBorder="1" applyAlignment="1" applyProtection="1">
      <alignment vertical="center" wrapText="1"/>
      <protection locked="0"/>
    </xf>
    <xf numFmtId="4" fontId="50" fillId="42" borderId="53" xfId="0" applyNumberFormat="1" applyFont="1" applyFill="1" applyBorder="1" applyAlignment="1" applyProtection="1">
      <alignment horizontal="left" vertical="center"/>
      <protection locked="0"/>
    </xf>
    <xf numFmtId="4" fontId="50" fillId="42" borderId="32" xfId="0" applyNumberFormat="1" applyFont="1" applyFill="1" applyBorder="1" applyAlignment="1" applyProtection="1">
      <alignment horizontal="left" vertical="center"/>
      <protection locked="0"/>
    </xf>
    <xf numFmtId="4" fontId="50" fillId="42" borderId="16" xfId="0" applyNumberFormat="1" applyFont="1" applyFill="1" applyBorder="1" applyAlignment="1" applyProtection="1">
      <alignment horizontal="left" vertical="center"/>
      <protection locked="0"/>
    </xf>
    <xf numFmtId="4" fontId="32" fillId="43" borderId="53" xfId="0" applyNumberFormat="1" applyFont="1" applyFill="1" applyBorder="1" applyAlignment="1" applyProtection="1">
      <alignment horizontal="center" vertical="center"/>
      <protection locked="0"/>
    </xf>
    <xf numFmtId="4" fontId="32" fillId="43" borderId="32" xfId="0" applyNumberFormat="1" applyFont="1" applyFill="1" applyBorder="1" applyAlignment="1" applyProtection="1">
      <alignment horizontal="center" vertical="center"/>
      <protection locked="0"/>
    </xf>
    <xf numFmtId="4" fontId="32" fillId="43" borderId="16" xfId="0" applyNumberFormat="1" applyFont="1" applyFill="1" applyBorder="1" applyAlignment="1" applyProtection="1">
      <alignment horizontal="center" vertical="center"/>
      <protection locked="0"/>
    </xf>
    <xf numFmtId="4" fontId="37" fillId="0" borderId="67" xfId="0" applyNumberFormat="1" applyFont="1" applyFill="1" applyBorder="1" applyAlignment="1" applyProtection="1">
      <alignment vertical="center" wrapText="1"/>
      <protection locked="0"/>
    </xf>
    <xf numFmtId="4" fontId="37" fillId="0" borderId="14" xfId="0" applyNumberFormat="1" applyFont="1" applyFill="1" applyBorder="1" applyAlignment="1" applyProtection="1">
      <alignment vertical="center" wrapText="1"/>
      <protection locked="0"/>
    </xf>
    <xf numFmtId="4" fontId="37" fillId="0" borderId="13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Border="1" applyAlignment="1" applyProtection="1">
      <alignment horizontal="left" vertical="center" wrapText="1"/>
      <protection locked="0"/>
    </xf>
    <xf numFmtId="4" fontId="37" fillId="0" borderId="32" xfId="0" applyNumberFormat="1" applyFont="1" applyBorder="1" applyAlignment="1" applyProtection="1">
      <alignment horizontal="left" vertical="center" wrapText="1"/>
      <protection locked="0"/>
    </xf>
    <xf numFmtId="4" fontId="37" fillId="0" borderId="16" xfId="0" applyNumberFormat="1" applyFont="1" applyBorder="1" applyAlignment="1" applyProtection="1">
      <alignment horizontal="left" vertical="center" wrapText="1"/>
      <protection locked="0"/>
    </xf>
    <xf numFmtId="4" fontId="50" fillId="0" borderId="51" xfId="0" applyNumberFormat="1" applyFont="1" applyFill="1" applyBorder="1" applyAlignment="1" applyProtection="1">
      <alignment vertical="center" wrapText="1"/>
      <protection locked="0"/>
    </xf>
    <xf numFmtId="4" fontId="50" fillId="0" borderId="34" xfId="0" applyNumberFormat="1" applyFont="1" applyFill="1" applyBorder="1" applyAlignment="1" applyProtection="1">
      <alignment vertical="center" wrapText="1"/>
      <protection locked="0"/>
    </xf>
    <xf numFmtId="4" fontId="50" fillId="0" borderId="20" xfId="0" applyNumberFormat="1" applyFont="1" applyFill="1" applyBorder="1" applyAlignment="1" applyProtection="1">
      <alignment vertical="center" wrapText="1"/>
      <protection locked="0"/>
    </xf>
    <xf numFmtId="4" fontId="50" fillId="0" borderId="52" xfId="0" applyNumberFormat="1" applyFont="1" applyFill="1" applyBorder="1" applyAlignment="1" applyProtection="1">
      <alignment vertical="center" wrapText="1"/>
      <protection locked="0"/>
    </xf>
    <xf numFmtId="4" fontId="50" fillId="0" borderId="37" xfId="0" applyNumberFormat="1" applyFont="1" applyFill="1" applyBorder="1" applyAlignment="1" applyProtection="1">
      <alignment vertical="center" wrapText="1"/>
      <protection locked="0"/>
    </xf>
    <xf numFmtId="4" fontId="50" fillId="0" borderId="22" xfId="0" applyNumberFormat="1" applyFont="1" applyFill="1" applyBorder="1" applyAlignment="1" applyProtection="1">
      <alignment vertical="center" wrapText="1"/>
      <protection locked="0"/>
    </xf>
    <xf numFmtId="4" fontId="53" fillId="0" borderId="68" xfId="0" applyNumberFormat="1" applyFont="1" applyFill="1" applyBorder="1" applyAlignment="1" applyProtection="1">
      <alignment vertical="center" wrapText="1"/>
      <protection locked="0"/>
    </xf>
    <xf numFmtId="4" fontId="53" fillId="0" borderId="64" xfId="0" applyNumberFormat="1" applyFont="1" applyFill="1" applyBorder="1" applyAlignment="1" applyProtection="1">
      <alignment vertical="center" wrapText="1"/>
      <protection locked="0"/>
    </xf>
    <xf numFmtId="4" fontId="53" fillId="0" borderId="26" xfId="0" applyNumberFormat="1" applyFont="1" applyFill="1" applyBorder="1" applyAlignment="1" applyProtection="1">
      <alignment vertical="center" wrapText="1"/>
      <protection locked="0"/>
    </xf>
    <xf numFmtId="4" fontId="37" fillId="43" borderId="53" xfId="0" applyNumberFormat="1" applyFont="1" applyFill="1" applyBorder="1" applyAlignment="1" applyProtection="1">
      <alignment horizontal="left" vertical="center"/>
      <protection locked="0"/>
    </xf>
    <xf numFmtId="4" fontId="37" fillId="43" borderId="32" xfId="0" applyNumberFormat="1" applyFont="1" applyFill="1" applyBorder="1" applyAlignment="1" applyProtection="1">
      <alignment horizontal="left" vertical="center"/>
      <protection locked="0"/>
    </xf>
    <xf numFmtId="4" fontId="37" fillId="43" borderId="16" xfId="0" applyNumberFormat="1" applyFont="1" applyFill="1" applyBorder="1" applyAlignment="1" applyProtection="1">
      <alignment horizontal="left" vertical="center"/>
      <protection locked="0"/>
    </xf>
    <xf numFmtId="0" fontId="69" fillId="0" borderId="0" xfId="0" applyFont="1" applyAlignment="1">
      <alignment horizontal="left" wrapText="1"/>
    </xf>
    <xf numFmtId="0" fontId="0" fillId="0" borderId="0" xfId="0" applyAlignment="1"/>
    <xf numFmtId="4" fontId="53" fillId="0" borderId="51" xfId="0" applyNumberFormat="1" applyFont="1" applyFill="1" applyBorder="1" applyAlignment="1" applyProtection="1">
      <alignment vertical="center" wrapText="1"/>
      <protection locked="0"/>
    </xf>
    <xf numFmtId="4" fontId="53" fillId="0" borderId="34" xfId="0" applyNumberFormat="1" applyFont="1" applyFill="1" applyBorder="1" applyAlignment="1" applyProtection="1">
      <alignment vertical="center" wrapText="1"/>
      <protection locked="0"/>
    </xf>
    <xf numFmtId="4" fontId="53" fillId="0" borderId="20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Fill="1" applyBorder="1" applyAlignment="1" applyProtection="1">
      <alignment vertical="center"/>
      <protection locked="0"/>
    </xf>
    <xf numFmtId="4" fontId="37" fillId="0" borderId="32" xfId="0" applyNumberFormat="1" applyFont="1" applyFill="1" applyBorder="1" applyAlignment="1" applyProtection="1">
      <alignment vertical="center"/>
      <protection locked="0"/>
    </xf>
    <xf numFmtId="4" fontId="37" fillId="0" borderId="16" xfId="0" applyNumberFormat="1" applyFont="1" applyFill="1" applyBorder="1" applyAlignment="1" applyProtection="1">
      <alignment vertical="center"/>
      <protection locked="0"/>
    </xf>
    <xf numFmtId="4" fontId="37" fillId="0" borderId="67" xfId="0" applyNumberFormat="1" applyFont="1" applyFill="1" applyBorder="1" applyAlignment="1" applyProtection="1">
      <alignment vertical="center"/>
      <protection locked="0"/>
    </xf>
    <xf numFmtId="4" fontId="37" fillId="0" borderId="14" xfId="0" applyNumberFormat="1" applyFont="1" applyFill="1" applyBorder="1" applyAlignment="1" applyProtection="1">
      <alignment vertical="center"/>
      <protection locked="0"/>
    </xf>
    <xf numFmtId="4" fontId="37" fillId="0" borderId="13" xfId="0" applyNumberFormat="1" applyFont="1" applyFill="1" applyBorder="1" applyAlignment="1" applyProtection="1">
      <alignment vertical="center"/>
      <protection locked="0"/>
    </xf>
    <xf numFmtId="4" fontId="42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52" xfId="0" applyNumberFormat="1" applyFont="1" applyBorder="1" applyAlignment="1" applyProtection="1">
      <alignment horizontal="left" vertical="center" wrapText="1"/>
      <protection locked="0"/>
    </xf>
    <xf numFmtId="4" fontId="42" fillId="0" borderId="22" xfId="0" applyNumberFormat="1" applyFont="1" applyBorder="1" applyAlignment="1" applyProtection="1">
      <alignment horizontal="left" vertical="center" wrapText="1"/>
      <protection locked="0"/>
    </xf>
    <xf numFmtId="4" fontId="42" fillId="0" borderId="68" xfId="0" applyNumberFormat="1" applyFont="1" applyFill="1" applyBorder="1" applyAlignment="1" applyProtection="1">
      <alignment horizontal="left" vertical="center"/>
      <protection locked="0"/>
    </xf>
    <xf numFmtId="4" fontId="42" fillId="0" borderId="26" xfId="0" applyNumberFormat="1" applyFont="1" applyFill="1" applyBorder="1" applyAlignment="1" applyProtection="1">
      <alignment horizontal="left" vertical="center"/>
      <protection locked="0"/>
    </xf>
    <xf numFmtId="0" fontId="37" fillId="43" borderId="53" xfId="0" applyFont="1" applyFill="1" applyBorder="1" applyAlignment="1">
      <alignment horizontal="center" vertical="center"/>
    </xf>
    <xf numFmtId="0" fontId="37" fillId="43" borderId="32" xfId="0" applyFont="1" applyFill="1" applyBorder="1" applyAlignment="1">
      <alignment horizontal="center" vertical="center"/>
    </xf>
    <xf numFmtId="0" fontId="37" fillId="43" borderId="16" xfId="0" applyFont="1" applyFill="1" applyBorder="1" applyAlignment="1">
      <alignment horizontal="center" vertical="center"/>
    </xf>
    <xf numFmtId="4" fontId="48" fillId="43" borderId="33" xfId="0" applyNumberFormat="1" applyFont="1" applyFill="1" applyBorder="1" applyAlignment="1" applyProtection="1">
      <alignment horizontal="center" vertical="center"/>
      <protection locked="0"/>
    </xf>
    <xf numFmtId="4" fontId="48" fillId="43" borderId="62" xfId="0" applyNumberFormat="1" applyFont="1" applyFill="1" applyBorder="1" applyAlignment="1" applyProtection="1">
      <alignment horizontal="center" vertical="center"/>
      <protection locked="0"/>
    </xf>
    <xf numFmtId="4" fontId="32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6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1" xfId="0" applyBorder="1" applyAlignment="1">
      <alignment horizontal="center" vertical="center" wrapText="1"/>
    </xf>
    <xf numFmtId="0" fontId="67" fillId="43" borderId="67" xfId="0" applyFont="1" applyFill="1" applyBorder="1" applyAlignment="1">
      <alignment horizontal="center" vertical="center"/>
    </xf>
    <xf numFmtId="0" fontId="67" fillId="43" borderId="13" xfId="0" applyFont="1" applyFill="1" applyBorder="1" applyAlignment="1">
      <alignment horizontal="center" vertical="center"/>
    </xf>
    <xf numFmtId="4" fontId="42" fillId="0" borderId="51" xfId="0" applyNumberFormat="1" applyFont="1" applyBorder="1" applyAlignment="1" applyProtection="1">
      <alignment horizontal="left" vertical="center"/>
      <protection locked="0"/>
    </xf>
    <xf numFmtId="4" fontId="42" fillId="0" borderId="20" xfId="0" applyNumberFormat="1" applyFont="1" applyBorder="1" applyAlignment="1" applyProtection="1">
      <alignment horizontal="left" vertical="center"/>
      <protection locked="0"/>
    </xf>
    <xf numFmtId="4" fontId="42" fillId="0" borderId="52" xfId="0" applyNumberFormat="1" applyFont="1" applyBorder="1" applyAlignment="1" applyProtection="1">
      <alignment horizontal="left" vertical="center"/>
      <protection locked="0"/>
    </xf>
    <xf numFmtId="4" fontId="42" fillId="0" borderId="22" xfId="0" applyNumberFormat="1" applyFont="1" applyBorder="1" applyAlignment="1" applyProtection="1">
      <alignment horizontal="left" vertical="center"/>
      <protection locked="0"/>
    </xf>
    <xf numFmtId="4" fontId="42" fillId="0" borderId="52" xfId="0" applyNumberFormat="1" applyFont="1" applyFill="1" applyBorder="1" applyAlignment="1" applyProtection="1">
      <alignment horizontal="left" vertical="center"/>
      <protection locked="0"/>
    </xf>
    <xf numFmtId="4" fontId="42" fillId="0" borderId="22" xfId="0" applyNumberFormat="1" applyFont="1" applyFill="1" applyBorder="1" applyAlignment="1" applyProtection="1">
      <alignment horizontal="left" vertical="center"/>
      <protection locked="0"/>
    </xf>
    <xf numFmtId="4" fontId="55" fillId="0" borderId="52" xfId="0" applyNumberFormat="1" applyFont="1" applyFill="1" applyBorder="1" applyAlignment="1" applyProtection="1">
      <alignment horizontal="left" vertical="center" indent="1"/>
      <protection locked="0"/>
    </xf>
    <xf numFmtId="4" fontId="55" fillId="0" borderId="37" xfId="0" applyNumberFormat="1" applyFont="1" applyFill="1" applyBorder="1" applyAlignment="1" applyProtection="1">
      <alignment horizontal="left" vertical="center" indent="1"/>
      <protection locked="0"/>
    </xf>
    <xf numFmtId="4" fontId="55" fillId="0" borderId="22" xfId="0" applyNumberFormat="1" applyFont="1" applyFill="1" applyBorder="1" applyAlignment="1" applyProtection="1">
      <alignment horizontal="left" vertical="center" indent="1"/>
      <protection locked="0"/>
    </xf>
    <xf numFmtId="4" fontId="55" fillId="0" borderId="52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37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22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48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68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64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26" xfId="0" applyNumberFormat="1" applyFont="1" applyFill="1" applyBorder="1" applyAlignment="1" applyProtection="1">
      <alignment horizontal="left" vertical="center" wrapText="1" indent="1"/>
      <protection locked="0"/>
    </xf>
    <xf numFmtId="4" fontId="59" fillId="43" borderId="53" xfId="0" applyNumberFormat="1" applyFont="1" applyFill="1" applyBorder="1" applyAlignment="1" applyProtection="1">
      <alignment vertical="center"/>
      <protection locked="0"/>
    </xf>
    <xf numFmtId="4" fontId="59" fillId="43" borderId="32" xfId="0" applyNumberFormat="1" applyFont="1" applyFill="1" applyBorder="1" applyAlignment="1" applyProtection="1">
      <alignment vertical="center"/>
      <protection locked="0"/>
    </xf>
    <xf numFmtId="4" fontId="59" fillId="43" borderId="16" xfId="0" applyNumberFormat="1" applyFont="1" applyFill="1" applyBorder="1" applyAlignment="1" applyProtection="1">
      <alignment vertical="center"/>
      <protection locked="0"/>
    </xf>
    <xf numFmtId="4" fontId="47" fillId="0" borderId="52" xfId="0" applyNumberFormat="1" applyFont="1" applyFill="1" applyBorder="1" applyAlignment="1" applyProtection="1">
      <alignment vertical="center"/>
      <protection locked="0"/>
    </xf>
    <xf numFmtId="4" fontId="47" fillId="0" borderId="37" xfId="0" applyNumberFormat="1" applyFont="1" applyFill="1" applyBorder="1" applyAlignment="1" applyProtection="1">
      <alignment vertical="center"/>
      <protection locked="0"/>
    </xf>
    <xf numFmtId="4" fontId="47" fillId="0" borderId="22" xfId="0" applyNumberFormat="1" applyFont="1" applyFill="1" applyBorder="1" applyAlignment="1" applyProtection="1">
      <alignment vertical="center"/>
      <protection locked="0"/>
    </xf>
    <xf numFmtId="4" fontId="47" fillId="0" borderId="52" xfId="0" applyNumberFormat="1" applyFont="1" applyFill="1" applyBorder="1" applyAlignment="1" applyProtection="1">
      <alignment vertical="center" wrapText="1"/>
      <protection locked="0"/>
    </xf>
    <xf numFmtId="4" fontId="47" fillId="0" borderId="37" xfId="0" applyNumberFormat="1" applyFont="1" applyFill="1" applyBorder="1" applyAlignment="1" applyProtection="1">
      <alignment vertical="center" wrapText="1"/>
      <protection locked="0"/>
    </xf>
    <xf numFmtId="4" fontId="47" fillId="0" borderId="22" xfId="0" applyNumberFormat="1" applyFont="1" applyFill="1" applyBorder="1" applyAlignment="1" applyProtection="1">
      <alignment vertical="center" wrapText="1"/>
      <protection locked="0"/>
    </xf>
    <xf numFmtId="4" fontId="47" fillId="0" borderId="68" xfId="0" applyNumberFormat="1" applyFont="1" applyFill="1" applyBorder="1" applyAlignment="1" applyProtection="1">
      <alignment vertical="center" wrapText="1"/>
      <protection locked="0"/>
    </xf>
    <xf numFmtId="4" fontId="47" fillId="0" borderId="64" xfId="0" applyNumberFormat="1" applyFont="1" applyFill="1" applyBorder="1" applyAlignment="1" applyProtection="1">
      <alignment vertical="center" wrapText="1"/>
      <protection locked="0"/>
    </xf>
    <xf numFmtId="4" fontId="47" fillId="0" borderId="26" xfId="0" applyNumberFormat="1" applyFont="1" applyFill="1" applyBorder="1" applyAlignment="1" applyProtection="1">
      <alignment vertical="center" wrapText="1"/>
      <protection locked="0"/>
    </xf>
    <xf numFmtId="4" fontId="60" fillId="0" borderId="53" xfId="0" applyNumberFormat="1" applyFont="1" applyFill="1" applyBorder="1" applyAlignment="1" applyProtection="1">
      <alignment vertical="center" wrapText="1"/>
      <protection locked="0"/>
    </xf>
    <xf numFmtId="4" fontId="60" fillId="0" borderId="32" xfId="0" applyNumberFormat="1" applyFont="1" applyFill="1" applyBorder="1" applyAlignment="1" applyProtection="1">
      <alignment vertical="center" wrapText="1"/>
      <protection locked="0"/>
    </xf>
    <xf numFmtId="4" fontId="60" fillId="0" borderId="16" xfId="0" applyNumberFormat="1" applyFont="1" applyFill="1" applyBorder="1" applyAlignment="1" applyProtection="1">
      <alignment vertical="center" wrapText="1"/>
      <protection locked="0"/>
    </xf>
    <xf numFmtId="4" fontId="60" fillId="0" borderId="53" xfId="0" applyNumberFormat="1" applyFont="1" applyBorder="1" applyAlignment="1" applyProtection="1">
      <alignment horizontal="left" vertical="center" wrapText="1"/>
      <protection locked="0"/>
    </xf>
    <xf numFmtId="4" fontId="60" fillId="0" borderId="32" xfId="0" applyNumberFormat="1" applyFont="1" applyBorder="1" applyAlignment="1" applyProtection="1">
      <alignment horizontal="left" vertical="center" wrapText="1"/>
      <protection locked="0"/>
    </xf>
    <xf numFmtId="4" fontId="60" fillId="0" borderId="16" xfId="0" applyNumberFormat="1" applyFont="1" applyBorder="1" applyAlignment="1" applyProtection="1">
      <alignment horizontal="left" vertical="center" wrapText="1"/>
      <protection locked="0"/>
    </xf>
    <xf numFmtId="4" fontId="60" fillId="0" borderId="53" xfId="0" applyNumberFormat="1" applyFont="1" applyFill="1" applyBorder="1" applyAlignment="1" applyProtection="1">
      <alignment horizontal="left" vertical="center" wrapText="1"/>
      <protection locked="0"/>
    </xf>
    <xf numFmtId="4" fontId="60" fillId="0" borderId="32" xfId="0" applyNumberFormat="1" applyFont="1" applyFill="1" applyBorder="1" applyAlignment="1" applyProtection="1">
      <alignment horizontal="left" vertical="center" wrapText="1"/>
      <protection locked="0"/>
    </xf>
    <xf numFmtId="4" fontId="60" fillId="0" borderId="16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1" xfId="0" applyNumberFormat="1" applyFont="1" applyFill="1" applyBorder="1" applyAlignment="1" applyProtection="1">
      <alignment vertical="center"/>
      <protection locked="0"/>
    </xf>
    <xf numFmtId="4" fontId="47" fillId="0" borderId="34" xfId="0" applyNumberFormat="1" applyFont="1" applyFill="1" applyBorder="1" applyAlignment="1" applyProtection="1">
      <alignment vertical="center"/>
      <protection locked="0"/>
    </xf>
    <xf numFmtId="4" fontId="47" fillId="0" borderId="20" xfId="0" applyNumberFormat="1" applyFont="1" applyFill="1" applyBorder="1" applyAlignment="1" applyProtection="1">
      <alignment vertical="center"/>
      <protection locked="0"/>
    </xf>
    <xf numFmtId="4" fontId="59" fillId="43" borderId="53" xfId="0" applyNumberFormat="1" applyFont="1" applyFill="1" applyBorder="1" applyAlignment="1" applyProtection="1">
      <alignment horizontal="center" vertical="center"/>
      <protection locked="0"/>
    </xf>
    <xf numFmtId="4" fontId="59" fillId="43" borderId="32" xfId="0" applyNumberFormat="1" applyFont="1" applyFill="1" applyBorder="1" applyAlignment="1" applyProtection="1">
      <alignment horizontal="center" vertical="center"/>
      <protection locked="0"/>
    </xf>
    <xf numFmtId="4" fontId="59" fillId="43" borderId="16" xfId="0" applyNumberFormat="1" applyFont="1" applyFill="1" applyBorder="1" applyAlignment="1" applyProtection="1">
      <alignment horizontal="center" vertical="center"/>
      <protection locked="0"/>
    </xf>
    <xf numFmtId="4" fontId="58" fillId="0" borderId="52" xfId="0" applyNumberFormat="1" applyFont="1" applyFill="1" applyBorder="1" applyAlignment="1" applyProtection="1">
      <alignment vertical="center"/>
      <protection locked="0"/>
    </xf>
    <xf numFmtId="4" fontId="58" fillId="0" borderId="37" xfId="0" applyNumberFormat="1" applyFont="1" applyFill="1" applyBorder="1" applyAlignment="1" applyProtection="1">
      <alignment vertical="center"/>
      <protection locked="0"/>
    </xf>
    <xf numFmtId="4" fontId="58" fillId="0" borderId="22" xfId="0" applyNumberFormat="1" applyFont="1" applyFill="1" applyBorder="1" applyAlignment="1" applyProtection="1">
      <alignment vertical="center"/>
      <protection locked="0"/>
    </xf>
    <xf numFmtId="4" fontId="58" fillId="0" borderId="54" xfId="0" applyNumberFormat="1" applyFont="1" applyFill="1" applyBorder="1" applyAlignment="1">
      <alignment vertical="center" wrapText="1"/>
    </xf>
    <xf numFmtId="4" fontId="58" fillId="0" borderId="48" xfId="0" applyNumberFormat="1" applyFont="1" applyFill="1" applyBorder="1" applyAlignment="1">
      <alignment vertical="center" wrapText="1"/>
    </xf>
    <xf numFmtId="4" fontId="58" fillId="0" borderId="68" xfId="0" applyNumberFormat="1" applyFont="1" applyFill="1" applyBorder="1" applyAlignment="1">
      <alignment vertical="center" wrapText="1"/>
    </xf>
    <xf numFmtId="4" fontId="58" fillId="0" borderId="26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50" fillId="43" borderId="53" xfId="0" applyNumberFormat="1" applyFont="1" applyFill="1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0" borderId="32" xfId="0" applyBorder="1" applyAlignment="1">
      <alignment vertical="center"/>
    </xf>
    <xf numFmtId="0" fontId="0" fillId="0" borderId="16" xfId="0" applyBorder="1" applyAlignment="1">
      <alignment vertical="center"/>
    </xf>
    <xf numFmtId="4" fontId="50" fillId="43" borderId="13" xfId="0" applyNumberFormat="1" applyFont="1" applyFill="1" applyBorder="1" applyAlignment="1">
      <alignment horizontal="center" vertical="center"/>
    </xf>
    <xf numFmtId="4" fontId="50" fillId="43" borderId="53" xfId="0" applyNumberFormat="1" applyFont="1" applyFill="1" applyBorder="1" applyAlignment="1">
      <alignment horizontal="center" vertical="center"/>
    </xf>
    <xf numFmtId="4" fontId="50" fillId="43" borderId="16" xfId="0" applyNumberFormat="1" applyFont="1" applyFill="1" applyBorder="1" applyAlignment="1">
      <alignment horizontal="center" vertical="center"/>
    </xf>
    <xf numFmtId="4" fontId="42" fillId="0" borderId="53" xfId="0" applyNumberFormat="1" applyFont="1" applyBorder="1" applyAlignment="1">
      <alignment horizontal="right" vertical="center"/>
    </xf>
    <xf numFmtId="4" fontId="42" fillId="0" borderId="16" xfId="0" applyNumberFormat="1" applyFont="1" applyBorder="1" applyAlignment="1">
      <alignment horizontal="right" vertical="center"/>
    </xf>
    <xf numFmtId="4" fontId="42" fillId="0" borderId="67" xfId="0" applyNumberFormat="1" applyFont="1" applyBorder="1" applyAlignment="1">
      <alignment horizontal="right" vertical="center"/>
    </xf>
    <xf numFmtId="4" fontId="42" fillId="0" borderId="13" xfId="0" applyNumberFormat="1" applyFont="1" applyBorder="1" applyAlignment="1">
      <alignment horizontal="right" vertical="center"/>
    </xf>
    <xf numFmtId="4" fontId="37" fillId="41" borderId="53" xfId="0" applyNumberFormat="1" applyFont="1" applyFill="1" applyBorder="1" applyAlignment="1">
      <alignment horizontal="left" vertical="center" wrapText="1"/>
    </xf>
    <xf numFmtId="4" fontId="37" fillId="41" borderId="16" xfId="0" applyNumberFormat="1" applyFont="1" applyFill="1" applyBorder="1" applyAlignment="1">
      <alignment horizontal="left" vertical="center" wrapText="1"/>
    </xf>
    <xf numFmtId="4" fontId="50" fillId="0" borderId="53" xfId="0" applyNumberFormat="1" applyFont="1" applyFill="1" applyBorder="1" applyAlignment="1">
      <alignment horizontal="center" vertical="center"/>
    </xf>
    <xf numFmtId="4" fontId="50" fillId="0" borderId="16" xfId="0" applyNumberFormat="1" applyFont="1" applyFill="1" applyBorder="1" applyAlignment="1">
      <alignment horizontal="center" vertical="center"/>
    </xf>
    <xf numFmtId="4" fontId="50" fillId="0" borderId="53" xfId="0" applyNumberFormat="1" applyFont="1" applyBorder="1" applyAlignment="1">
      <alignment horizontal="center" vertical="center"/>
    </xf>
    <xf numFmtId="4" fontId="50" fillId="0" borderId="16" xfId="0" applyNumberFormat="1" applyFont="1" applyBorder="1" applyAlignment="1">
      <alignment horizontal="center" vertical="center"/>
    </xf>
    <xf numFmtId="4" fontId="45" fillId="0" borderId="0" xfId="0" applyNumberFormat="1" applyFont="1" applyFill="1" applyBorder="1" applyAlignment="1">
      <alignment horizontal="left" vertical="center" wrapText="1"/>
    </xf>
    <xf numFmtId="4" fontId="38" fillId="0" borderId="0" xfId="0" applyNumberFormat="1" applyFont="1" applyFill="1" applyBorder="1" applyAlignment="1">
      <alignment horizontal="center" vertical="center" wrapText="1"/>
    </xf>
    <xf numFmtId="4" fontId="32" fillId="41" borderId="53" xfId="0" applyNumberFormat="1" applyFont="1" applyFill="1" applyBorder="1" applyAlignment="1">
      <alignment horizontal="center" vertical="center" wrapText="1"/>
    </xf>
    <xf numFmtId="4" fontId="32" fillId="41" borderId="16" xfId="0" applyNumberFormat="1" applyFont="1" applyFill="1" applyBorder="1" applyAlignment="1">
      <alignment horizontal="center" vertical="center" wrapText="1"/>
    </xf>
    <xf numFmtId="4" fontId="31" fillId="0" borderId="51" xfId="0" applyNumberFormat="1" applyFont="1" applyFill="1" applyBorder="1" applyAlignment="1">
      <alignment vertical="center" wrapText="1"/>
    </xf>
    <xf numFmtId="4" fontId="31" fillId="0" borderId="20" xfId="0" applyNumberFormat="1" applyFont="1" applyFill="1" applyBorder="1" applyAlignment="1">
      <alignment vertical="center" wrapText="1"/>
    </xf>
    <xf numFmtId="4" fontId="31" fillId="0" borderId="52" xfId="0" applyNumberFormat="1" applyFont="1" applyFill="1" applyBorder="1" applyAlignment="1">
      <alignment vertical="center" wrapText="1"/>
    </xf>
    <xf numFmtId="4" fontId="31" fillId="0" borderId="22" xfId="0" applyNumberFormat="1" applyFont="1" applyFill="1" applyBorder="1" applyAlignment="1">
      <alignment vertical="center" wrapText="1"/>
    </xf>
    <xf numFmtId="4" fontId="31" fillId="0" borderId="69" xfId="0" applyNumberFormat="1" applyFont="1" applyFill="1" applyBorder="1" applyAlignment="1">
      <alignment vertical="center" wrapText="1"/>
    </xf>
    <xf numFmtId="4" fontId="31" fillId="0" borderId="42" xfId="0" applyNumberFormat="1" applyFont="1" applyFill="1" applyBorder="1" applyAlignment="1">
      <alignment vertical="center" wrapText="1"/>
    </xf>
    <xf numFmtId="4" fontId="48" fillId="41" borderId="53" xfId="0" applyNumberFormat="1" applyFont="1" applyFill="1" applyBorder="1" applyAlignment="1" applyProtection="1">
      <alignment horizontal="justify" vertical="center" wrapText="1"/>
      <protection locked="0"/>
    </xf>
    <xf numFmtId="4" fontId="48" fillId="41" borderId="16" xfId="0" applyNumberFormat="1" applyFont="1" applyFill="1" applyBorder="1" applyAlignment="1" applyProtection="1">
      <alignment horizontal="justify" vertical="center" wrapText="1"/>
      <protection locked="0"/>
    </xf>
    <xf numFmtId="0" fontId="67" fillId="0" borderId="0" xfId="0" applyFont="1" applyAlignment="1">
      <alignment horizontal="left" vertical="center" wrapText="1"/>
    </xf>
    <xf numFmtId="4" fontId="3" fillId="41" borderId="55" xfId="0" applyNumberFormat="1" applyFont="1" applyFill="1" applyBorder="1" applyAlignment="1">
      <alignment horizontal="center" vertical="center" wrapText="1"/>
    </xf>
    <xf numFmtId="4" fontId="3" fillId="41" borderId="59" xfId="0" applyNumberFormat="1" applyFont="1" applyFill="1" applyBorder="1" applyAlignment="1">
      <alignment horizontal="center" vertical="center" wrapText="1"/>
    </xf>
    <xf numFmtId="0" fontId="65" fillId="44" borderId="11" xfId="0" applyFont="1" applyFill="1" applyBorder="1" applyAlignment="1">
      <alignment horizontal="center" wrapText="1"/>
    </xf>
    <xf numFmtId="0" fontId="65" fillId="44" borderId="57" xfId="0" applyFont="1" applyFill="1" applyBorder="1" applyAlignment="1">
      <alignment horizontal="center" wrapText="1"/>
    </xf>
    <xf numFmtId="4" fontId="37" fillId="41" borderId="53" xfId="0" applyNumberFormat="1" applyFont="1" applyFill="1" applyBorder="1" applyAlignment="1">
      <alignment horizontal="center" vertical="center"/>
    </xf>
    <xf numFmtId="4" fontId="37" fillId="41" borderId="16" xfId="0" applyNumberFormat="1" applyFont="1" applyFill="1" applyBorder="1" applyAlignment="1">
      <alignment horizontal="center" vertical="center"/>
    </xf>
    <xf numFmtId="4" fontId="37" fillId="0" borderId="51" xfId="0" applyNumberFormat="1" applyFont="1" applyBorder="1" applyAlignment="1">
      <alignment vertical="center"/>
    </xf>
    <xf numFmtId="4" fontId="37" fillId="0" borderId="20" xfId="0" applyNumberFormat="1" applyFont="1" applyBorder="1" applyAlignment="1">
      <alignment vertical="center"/>
    </xf>
    <xf numFmtId="4" fontId="31" fillId="0" borderId="52" xfId="0" applyNumberFormat="1" applyFont="1" applyFill="1" applyBorder="1" applyAlignment="1">
      <alignment horizontal="left" vertical="center" wrapText="1"/>
    </xf>
    <xf numFmtId="4" fontId="31" fillId="0" borderId="22" xfId="0" applyNumberFormat="1" applyFont="1" applyFill="1" applyBorder="1" applyAlignment="1">
      <alignment horizontal="left" vertical="center" wrapText="1"/>
    </xf>
    <xf numFmtId="4" fontId="31" fillId="0" borderId="68" xfId="0" applyNumberFormat="1" applyFont="1" applyBorder="1" applyAlignment="1">
      <alignment vertical="center" wrapText="1"/>
    </xf>
    <xf numFmtId="4" fontId="31" fillId="0" borderId="26" xfId="0" applyNumberFormat="1" applyFont="1" applyBorder="1" applyAlignment="1">
      <alignment vertical="center" wrapText="1"/>
    </xf>
    <xf numFmtId="4" fontId="50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2" xfId="0" applyNumberFormat="1" applyFont="1" applyBorder="1" applyAlignment="1" applyProtection="1">
      <alignment horizontal="left" vertical="center" wrapText="1"/>
      <protection locked="0"/>
    </xf>
    <xf numFmtId="4" fontId="47" fillId="0" borderId="22" xfId="0" applyNumberFormat="1" applyFont="1" applyBorder="1" applyAlignment="1" applyProtection="1">
      <alignment horizontal="left" vertical="center" wrapText="1"/>
      <protection locked="0"/>
    </xf>
    <xf numFmtId="4" fontId="50" fillId="0" borderId="68" xfId="0" applyNumberFormat="1" applyFont="1" applyBorder="1" applyAlignment="1" applyProtection="1">
      <alignment horizontal="left" vertical="center" wrapText="1"/>
      <protection locked="0"/>
    </xf>
    <xf numFmtId="4" fontId="50" fillId="0" borderId="26" xfId="0" applyNumberFormat="1" applyFont="1" applyBorder="1" applyAlignment="1" applyProtection="1">
      <alignment horizontal="left" vertical="center" wrapText="1"/>
      <protection locked="0"/>
    </xf>
    <xf numFmtId="4" fontId="50" fillId="43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61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53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32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5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32" fillId="41" borderId="53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51" xfId="0" applyNumberFormat="1" applyFont="1" applyBorder="1" applyAlignment="1" applyProtection="1">
      <alignment horizontal="left" vertical="center" wrapText="1"/>
      <protection locked="0"/>
    </xf>
    <xf numFmtId="4" fontId="50" fillId="0" borderId="20" xfId="0" applyNumberFormat="1" applyFont="1" applyBorder="1" applyAlignment="1" applyProtection="1">
      <alignment horizontal="left" vertical="center" wrapText="1"/>
      <protection locked="0"/>
    </xf>
    <xf numFmtId="4" fontId="50" fillId="0" borderId="52" xfId="0" applyNumberFormat="1" applyFont="1" applyBorder="1" applyAlignment="1" applyProtection="1">
      <alignment horizontal="left" vertical="center" wrapText="1"/>
      <protection locked="0"/>
    </xf>
    <xf numFmtId="4" fontId="50" fillId="0" borderId="22" xfId="0" applyNumberFormat="1" applyFont="1" applyBorder="1" applyAlignment="1" applyProtection="1">
      <alignment horizontal="left" vertical="center" wrapText="1"/>
      <protection locked="0"/>
    </xf>
    <xf numFmtId="4" fontId="37" fillId="41" borderId="53" xfId="0" applyNumberFormat="1" applyFont="1" applyFill="1" applyBorder="1" applyAlignment="1">
      <alignment horizontal="left" vertical="center"/>
    </xf>
    <xf numFmtId="4" fontId="37" fillId="41" borderId="16" xfId="0" applyNumberFormat="1" applyFont="1" applyFill="1" applyBorder="1" applyAlignment="1">
      <alignment horizontal="left" vertical="center"/>
    </xf>
    <xf numFmtId="4" fontId="42" fillId="0" borderId="52" xfId="0" applyNumberFormat="1" applyFont="1" applyBorder="1" applyAlignment="1" applyProtection="1">
      <alignment horizontal="justify" vertical="center"/>
      <protection locked="0"/>
    </xf>
    <xf numFmtId="4" fontId="42" fillId="0" borderId="22" xfId="0" applyNumberFormat="1" applyFont="1" applyBorder="1" applyAlignment="1" applyProtection="1">
      <alignment horizontal="justify" vertical="center"/>
      <protection locked="0"/>
    </xf>
    <xf numFmtId="4" fontId="43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16" xfId="0" applyBorder="1" applyAlignment="1">
      <alignment vertical="center" wrapText="1"/>
    </xf>
    <xf numFmtId="0" fontId="3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45" fillId="0" borderId="0" xfId="0" applyNumberFormat="1" applyFont="1" applyFill="1" applyAlignment="1" applyProtection="1">
      <alignment horizontal="left" vertical="center" wrapText="1"/>
      <protection locked="0"/>
    </xf>
    <xf numFmtId="4" fontId="51" fillId="0" borderId="52" xfId="0" applyNumberFormat="1" applyFont="1" applyFill="1" applyBorder="1" applyAlignment="1" applyProtection="1">
      <alignment horizontal="left" vertical="center"/>
      <protection locked="0"/>
    </xf>
    <xf numFmtId="4" fontId="51" fillId="0" borderId="22" xfId="0" applyNumberFormat="1" applyFont="1" applyFill="1" applyBorder="1" applyAlignment="1" applyProtection="1">
      <alignment horizontal="left" vertical="center"/>
      <protection locked="0"/>
    </xf>
    <xf numFmtId="4" fontId="51" fillId="0" borderId="68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26" xfId="0" applyNumberFormat="1" applyFont="1" applyFill="1" applyBorder="1" applyAlignment="1" applyProtection="1">
      <alignment horizontal="left" vertical="center" wrapText="1"/>
      <protection locked="0"/>
    </xf>
    <xf numFmtId="4" fontId="37" fillId="41" borderId="53" xfId="0" applyNumberFormat="1" applyFont="1" applyFill="1" applyBorder="1" applyAlignment="1" applyProtection="1">
      <alignment vertical="center"/>
      <protection locked="0"/>
    </xf>
    <xf numFmtId="4" fontId="37" fillId="41" borderId="16" xfId="0" applyNumberFormat="1" applyFont="1" applyFill="1" applyBorder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horizontal="left" vertical="center"/>
      <protection locked="0"/>
    </xf>
    <xf numFmtId="4" fontId="46" fillId="0" borderId="0" xfId="0" applyNumberFormat="1" applyFont="1" applyFill="1" applyAlignment="1" applyProtection="1">
      <alignment horizontal="left" vertical="center"/>
      <protection locked="0"/>
    </xf>
    <xf numFmtId="4" fontId="50" fillId="43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51" xfId="0" applyNumberFormat="1" applyFont="1" applyFill="1" applyBorder="1" applyAlignment="1" applyProtection="1">
      <alignment vertical="center"/>
      <protection locked="0"/>
    </xf>
    <xf numFmtId="4" fontId="50" fillId="0" borderId="20" xfId="0" applyNumberFormat="1" applyFont="1" applyFill="1" applyBorder="1" applyAlignment="1" applyProtection="1">
      <alignment vertical="center"/>
      <protection locked="0"/>
    </xf>
    <xf numFmtId="4" fontId="51" fillId="0" borderId="52" xfId="0" applyNumberFormat="1" applyFont="1" applyFill="1" applyBorder="1" applyAlignment="1" applyProtection="1">
      <alignment vertical="center"/>
      <protection locked="0"/>
    </xf>
    <xf numFmtId="4" fontId="51" fillId="0" borderId="22" xfId="0" applyNumberFormat="1" applyFont="1" applyFill="1" applyBorder="1" applyAlignment="1" applyProtection="1">
      <alignment vertical="center"/>
      <protection locked="0"/>
    </xf>
    <xf numFmtId="4" fontId="31" fillId="0" borderId="52" xfId="0" applyNumberFormat="1" applyFont="1" applyFill="1" applyBorder="1" applyAlignment="1" applyProtection="1">
      <alignment horizontal="left" vertical="center"/>
      <protection locked="0"/>
    </xf>
    <xf numFmtId="4" fontId="31" fillId="0" borderId="22" xfId="0" applyNumberFormat="1" applyFont="1" applyFill="1" applyBorder="1" applyAlignment="1" applyProtection="1">
      <alignment horizontal="left" vertical="center"/>
      <protection locked="0"/>
    </xf>
    <xf numFmtId="4" fontId="42" fillId="0" borderId="68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26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68" xfId="0" applyNumberFormat="1" applyFont="1" applyBorder="1" applyAlignment="1" applyProtection="1">
      <alignment horizontal="left" vertical="center"/>
      <protection locked="0"/>
    </xf>
    <xf numFmtId="4" fontId="42" fillId="0" borderId="26" xfId="0" applyNumberFormat="1" applyFont="1" applyBorder="1" applyAlignment="1" applyProtection="1">
      <alignment horizontal="left" vertical="center"/>
      <protection locked="0"/>
    </xf>
    <xf numFmtId="4" fontId="31" fillId="0" borderId="51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20" xfId="0" applyNumberFormat="1" applyFont="1" applyFill="1" applyBorder="1" applyAlignment="1" applyProtection="1">
      <alignment horizontal="left" vertical="center" wrapText="1"/>
      <protection locked="0"/>
    </xf>
    <xf numFmtId="4" fontId="45" fillId="0" borderId="0" xfId="0" applyNumberFormat="1" applyFont="1" applyBorder="1" applyAlignment="1" applyProtection="1">
      <alignment horizontal="left" vertical="center"/>
      <protection locked="0"/>
    </xf>
    <xf numFmtId="4" fontId="50" fillId="43" borderId="53" xfId="0" applyNumberFormat="1" applyFont="1" applyFill="1" applyBorder="1" applyAlignment="1" applyProtection="1">
      <alignment vertical="center" wrapText="1"/>
      <protection locked="0"/>
    </xf>
    <xf numFmtId="4" fontId="33" fillId="0" borderId="0" xfId="0" applyNumberFormat="1" applyFont="1" applyAlignment="1">
      <alignment vertical="center"/>
    </xf>
    <xf numFmtId="4" fontId="51" fillId="0" borderId="52" xfId="0" applyNumberFormat="1" applyFont="1" applyFill="1" applyBorder="1" applyAlignment="1">
      <alignment horizontal="left" vertical="center"/>
    </xf>
    <xf numFmtId="0" fontId="0" fillId="0" borderId="71" xfId="0" applyBorder="1" applyAlignment="1">
      <alignment vertical="center"/>
    </xf>
    <xf numFmtId="4" fontId="51" fillId="0" borderId="52" xfId="0" applyNumberFormat="1" applyFont="1" applyFill="1" applyBorder="1" applyAlignment="1">
      <alignment horizontal="left" vertical="center" wrapText="1"/>
    </xf>
    <xf numFmtId="4" fontId="52" fillId="0" borderId="68" xfId="0" applyNumberFormat="1" applyFont="1" applyFill="1" applyBorder="1" applyAlignment="1" applyProtection="1">
      <alignment vertical="center" wrapText="1"/>
      <protection locked="0"/>
    </xf>
    <xf numFmtId="0" fontId="0" fillId="0" borderId="78" xfId="0" applyBorder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50" fillId="0" borderId="53" xfId="0" applyNumberFormat="1" applyFont="1" applyFill="1" applyBorder="1" applyAlignment="1" applyProtection="1">
      <alignment vertical="center" wrapText="1"/>
      <protection locked="0"/>
    </xf>
    <xf numFmtId="0" fontId="0" fillId="0" borderId="16" xfId="0" applyFill="1" applyBorder="1" applyAlignment="1">
      <alignment vertical="center"/>
    </xf>
    <xf numFmtId="4" fontId="51" fillId="0" borderId="5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77" xfId="0" applyBorder="1" applyAlignment="1">
      <alignment vertical="center"/>
    </xf>
    <xf numFmtId="4" fontId="51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52" xfId="0" applyNumberFormat="1" applyFont="1" applyBorder="1" applyAlignment="1" applyProtection="1">
      <alignment horizontal="justify" vertical="center"/>
      <protection locked="0"/>
    </xf>
    <xf numFmtId="4" fontId="50" fillId="0" borderId="22" xfId="0" applyNumberFormat="1" applyFont="1" applyBorder="1" applyAlignment="1" applyProtection="1">
      <alignment horizontal="justify" vertical="center"/>
      <protection locked="0"/>
    </xf>
    <xf numFmtId="4" fontId="50" fillId="0" borderId="68" xfId="0" applyNumberFormat="1" applyFont="1" applyBorder="1" applyAlignment="1" applyProtection="1">
      <alignment horizontal="justify" vertical="center"/>
      <protection locked="0"/>
    </xf>
    <xf numFmtId="4" fontId="50" fillId="0" borderId="26" xfId="0" applyNumberFormat="1" applyFont="1" applyBorder="1" applyAlignment="1" applyProtection="1">
      <alignment horizontal="justify" vertical="center"/>
      <protection locked="0"/>
    </xf>
    <xf numFmtId="4" fontId="50" fillId="41" borderId="53" xfId="0" applyNumberFormat="1" applyFont="1" applyFill="1" applyBorder="1" applyAlignment="1" applyProtection="1">
      <alignment horizontal="justify" vertical="center"/>
      <protection locked="0"/>
    </xf>
    <xf numFmtId="4" fontId="50" fillId="41" borderId="16" xfId="0" applyNumberFormat="1" applyFont="1" applyFill="1" applyBorder="1" applyAlignment="1" applyProtection="1">
      <alignment horizontal="justify" vertical="center"/>
      <protection locked="0"/>
    </xf>
    <xf numFmtId="4" fontId="46" fillId="0" borderId="0" xfId="0" applyNumberFormat="1" applyFont="1" applyAlignment="1" applyProtection="1">
      <alignment horizontal="left" vertical="center"/>
      <protection locked="0"/>
    </xf>
    <xf numFmtId="4" fontId="37" fillId="41" borderId="5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>
      <alignment horizontal="left" vertical="center"/>
    </xf>
    <xf numFmtId="4" fontId="46" fillId="0" borderId="0" xfId="0" applyNumberFormat="1" applyFont="1" applyAlignment="1">
      <alignment horizontal="left" vertical="center" wrapText="1"/>
    </xf>
    <xf numFmtId="4" fontId="50" fillId="0" borderId="51" xfId="0" applyNumberFormat="1" applyFont="1" applyBorder="1" applyAlignment="1" applyProtection="1">
      <alignment horizontal="justify" vertical="center"/>
      <protection locked="0"/>
    </xf>
    <xf numFmtId="4" fontId="50" fillId="0" borderId="20" xfId="0" applyNumberFormat="1" applyFont="1" applyBorder="1" applyAlignment="1" applyProtection="1">
      <alignment horizontal="justify" vertical="center"/>
      <protection locked="0"/>
    </xf>
    <xf numFmtId="4" fontId="51" fillId="0" borderId="52" xfId="0" applyNumberFormat="1" applyFont="1" applyBorder="1" applyAlignment="1" applyProtection="1">
      <alignment horizontal="justify" vertical="center"/>
      <protection locked="0"/>
    </xf>
    <xf numFmtId="4" fontId="51" fillId="0" borderId="22" xfId="0" applyNumberFormat="1" applyFont="1" applyBorder="1" applyAlignment="1" applyProtection="1">
      <alignment horizontal="justify" vertical="center"/>
      <protection locked="0"/>
    </xf>
    <xf numFmtId="4" fontId="50" fillId="0" borderId="69" xfId="0" applyNumberFormat="1" applyFont="1" applyBorder="1" applyAlignment="1" applyProtection="1">
      <alignment horizontal="justify" vertical="center"/>
      <protection locked="0"/>
    </xf>
    <xf numFmtId="4" fontId="50" fillId="0" borderId="42" xfId="0" applyNumberFormat="1" applyFont="1" applyBorder="1" applyAlignment="1" applyProtection="1">
      <alignment horizontal="justify" vertical="center"/>
      <protection locked="0"/>
    </xf>
    <xf numFmtId="4" fontId="42" fillId="0" borderId="51" xfId="0" applyNumberFormat="1" applyFont="1" applyFill="1" applyBorder="1" applyAlignment="1">
      <alignment horizontal="left" vertical="center" wrapText="1"/>
    </xf>
    <xf numFmtId="4" fontId="42" fillId="0" borderId="20" xfId="0" applyNumberFormat="1" applyFont="1" applyFill="1" applyBorder="1" applyAlignment="1">
      <alignment horizontal="left" vertical="center" wrapText="1"/>
    </xf>
    <xf numFmtId="4" fontId="42" fillId="0" borderId="68" xfId="0" applyNumberFormat="1" applyFont="1" applyFill="1" applyBorder="1" applyAlignment="1">
      <alignment horizontal="left" vertical="center" wrapText="1"/>
    </xf>
    <xf numFmtId="4" fontId="50" fillId="41" borderId="16" xfId="0" applyNumberFormat="1" applyFont="1" applyFill="1" applyBorder="1" applyAlignment="1">
      <alignment horizontal="left" vertical="center" wrapText="1"/>
    </xf>
    <xf numFmtId="4" fontId="43" fillId="0" borderId="0" xfId="0" applyNumberFormat="1" applyFont="1" applyFill="1" applyBorder="1" applyAlignment="1">
      <alignment horizontal="left" vertical="center" wrapText="1"/>
    </xf>
    <xf numFmtId="4" fontId="46" fillId="0" borderId="0" xfId="0" applyNumberFormat="1" applyFont="1" applyFill="1" applyBorder="1" applyAlignment="1">
      <alignment horizontal="left" vertical="center" wrapText="1"/>
    </xf>
    <xf numFmtId="4" fontId="37" fillId="43" borderId="53" xfId="0" applyNumberFormat="1" applyFont="1" applyFill="1" applyBorder="1" applyAlignment="1">
      <alignment horizontal="center" vertical="center" wrapText="1"/>
    </xf>
    <xf numFmtId="4" fontId="42" fillId="0" borderId="51" xfId="0" applyNumberFormat="1" applyFont="1" applyBorder="1" applyAlignment="1" applyProtection="1">
      <alignment vertical="center" wrapText="1"/>
      <protection locked="0"/>
    </xf>
    <xf numFmtId="4" fontId="42" fillId="0" borderId="20" xfId="0" applyNumberFormat="1" applyFont="1" applyBorder="1" applyAlignment="1" applyProtection="1">
      <alignment vertical="center" wrapText="1"/>
      <protection locked="0"/>
    </xf>
    <xf numFmtId="4" fontId="42" fillId="0" borderId="52" xfId="0" applyNumberFormat="1" applyFont="1" applyBorder="1" applyAlignment="1" applyProtection="1">
      <alignment vertical="center" wrapText="1"/>
      <protection locked="0"/>
    </xf>
    <xf numFmtId="4" fontId="42" fillId="0" borderId="22" xfId="0" applyNumberFormat="1" applyFont="1" applyBorder="1" applyAlignment="1" applyProtection="1">
      <alignment vertical="center" wrapText="1"/>
      <protection locked="0"/>
    </xf>
    <xf numFmtId="4" fontId="42" fillId="0" borderId="68" xfId="0" applyNumberFormat="1" applyFont="1" applyBorder="1" applyAlignment="1" applyProtection="1">
      <alignment vertical="center" wrapText="1"/>
      <protection locked="0"/>
    </xf>
    <xf numFmtId="4" fontId="42" fillId="0" borderId="26" xfId="0" applyNumberFormat="1" applyFont="1" applyBorder="1" applyAlignment="1" applyProtection="1">
      <alignment vertical="center" wrapText="1"/>
      <protection locked="0"/>
    </xf>
    <xf numFmtId="4" fontId="50" fillId="41" borderId="16" xfId="0" applyNumberFormat="1" applyFont="1" applyFill="1" applyBorder="1" applyAlignment="1" applyProtection="1">
      <alignment vertical="center" wrapText="1"/>
      <protection locked="0"/>
    </xf>
    <xf numFmtId="0" fontId="0" fillId="0" borderId="74" xfId="0" applyBorder="1" applyAlignment="1">
      <alignment vertical="center"/>
    </xf>
    <xf numFmtId="4" fontId="37" fillId="0" borderId="52" xfId="0" applyNumberFormat="1" applyFont="1" applyFill="1" applyBorder="1" applyAlignment="1" applyProtection="1">
      <alignment vertical="center" wrapText="1"/>
      <protection locked="0"/>
    </xf>
    <xf numFmtId="4" fontId="50" fillId="0" borderId="68" xfId="0" applyNumberFormat="1" applyFont="1" applyFill="1" applyBorder="1" applyAlignment="1" applyProtection="1">
      <alignment vertical="center" wrapText="1"/>
      <protection locked="0"/>
    </xf>
    <xf numFmtId="4" fontId="50" fillId="43" borderId="51" xfId="0" applyNumberFormat="1" applyFont="1" applyFill="1" applyBorder="1" applyAlignment="1" applyProtection="1">
      <alignment vertical="center" wrapText="1"/>
      <protection locked="0"/>
    </xf>
    <xf numFmtId="4" fontId="31" fillId="0" borderId="52" xfId="0" applyNumberFormat="1" applyFont="1" applyFill="1" applyBorder="1" applyAlignment="1" applyProtection="1">
      <alignment horizontal="left" vertical="center" wrapText="1"/>
      <protection locked="0"/>
    </xf>
    <xf numFmtId="0" fontId="68" fillId="0" borderId="37" xfId="0" applyFont="1" applyFill="1" applyBorder="1" applyAlignment="1">
      <alignment horizontal="left" vertical="center" wrapText="1"/>
    </xf>
    <xf numFmtId="0" fontId="68" fillId="0" borderId="22" xfId="0" applyFont="1" applyFill="1" applyBorder="1" applyAlignment="1">
      <alignment horizontal="left" vertical="center" wrapText="1"/>
    </xf>
    <xf numFmtId="4" fontId="31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48" xfId="0" applyNumberFormat="1" applyFont="1" applyFill="1" applyBorder="1" applyAlignment="1" applyProtection="1">
      <alignment horizontal="left" vertical="center" wrapText="1"/>
      <protection locked="0"/>
    </xf>
    <xf numFmtId="164" fontId="50" fillId="43" borderId="53" xfId="86" applyFont="1" applyFill="1" applyBorder="1" applyAlignment="1" applyProtection="1">
      <alignment horizontal="left" vertical="center" wrapText="1"/>
      <protection locked="0"/>
    </xf>
    <xf numFmtId="164" fontId="50" fillId="43" borderId="32" xfId="86" applyFont="1" applyFill="1" applyBorder="1" applyAlignment="1" applyProtection="1">
      <alignment horizontal="left" vertical="center" wrapText="1"/>
      <protection locked="0"/>
    </xf>
    <xf numFmtId="164" fontId="50" fillId="43" borderId="16" xfId="86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>
      <alignment horizontal="center" vertical="center"/>
    </xf>
    <xf numFmtId="4" fontId="37" fillId="0" borderId="51" xfId="0" applyNumberFormat="1" applyFont="1" applyFill="1" applyBorder="1" applyAlignment="1" applyProtection="1">
      <alignment vertical="center" wrapText="1"/>
      <protection locked="0"/>
    </xf>
    <xf numFmtId="0" fontId="78" fillId="0" borderId="16" xfId="0" applyFont="1" applyBorder="1" applyAlignment="1">
      <alignment horizontal="center" vertical="center"/>
    </xf>
    <xf numFmtId="4" fontId="45" fillId="0" borderId="0" xfId="0" applyNumberFormat="1" applyFont="1" applyFill="1" applyBorder="1" applyAlignment="1" applyProtection="1">
      <alignment horizontal="left" vertical="center"/>
      <protection locked="0"/>
    </xf>
    <xf numFmtId="0" fontId="67" fillId="0" borderId="0" xfId="0" applyFont="1" applyAlignment="1">
      <alignment horizontal="left" vertical="center"/>
    </xf>
    <xf numFmtId="4" fontId="37" fillId="43" borderId="33" xfId="0" applyNumberFormat="1" applyFont="1" applyFill="1" applyBorder="1" applyAlignment="1" applyProtection="1">
      <alignment horizontal="center" vertical="center"/>
      <protection locked="0"/>
    </xf>
    <xf numFmtId="4" fontId="37" fillId="43" borderId="50" xfId="0" applyNumberFormat="1" applyFont="1" applyFill="1" applyBorder="1" applyAlignment="1" applyProtection="1">
      <alignment horizontal="center" vertical="center"/>
      <protection locked="0"/>
    </xf>
    <xf numFmtId="4" fontId="37" fillId="43" borderId="62" xfId="0" applyNumberFormat="1" applyFont="1" applyFill="1" applyBorder="1" applyAlignment="1" applyProtection="1">
      <alignment horizontal="center" vertical="center"/>
      <protection locked="0"/>
    </xf>
    <xf numFmtId="4" fontId="37" fillId="43" borderId="67" xfId="0" applyNumberFormat="1" applyFont="1" applyFill="1" applyBorder="1" applyAlignment="1" applyProtection="1">
      <alignment horizontal="center" vertical="center"/>
      <protection locked="0"/>
    </xf>
    <xf numFmtId="4" fontId="37" fillId="43" borderId="14" xfId="0" applyNumberFormat="1" applyFont="1" applyFill="1" applyBorder="1" applyAlignment="1" applyProtection="1">
      <alignment horizontal="center" vertical="center"/>
      <protection locked="0"/>
    </xf>
    <xf numFmtId="4" fontId="37" fillId="43" borderId="13" xfId="0" applyNumberFormat="1" applyFont="1" applyFill="1" applyBorder="1" applyAlignment="1" applyProtection="1">
      <alignment horizontal="center" vertical="center"/>
      <protection locked="0"/>
    </xf>
    <xf numFmtId="4" fontId="37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37" fillId="41" borderId="17" xfId="0" applyNumberFormat="1" applyFont="1" applyFill="1" applyBorder="1" applyAlignment="1" applyProtection="1">
      <alignment horizontal="center" vertical="center" wrapText="1"/>
      <protection locked="0"/>
    </xf>
    <xf numFmtId="4" fontId="31" fillId="0" borderId="34" xfId="0" applyNumberFormat="1" applyFont="1" applyFill="1" applyBorder="1" applyAlignment="1" applyProtection="1">
      <alignment horizontal="left" vertical="center" wrapText="1"/>
      <protection locked="0"/>
    </xf>
    <xf numFmtId="14" fontId="77" fillId="0" borderId="0" xfId="0" applyNumberFormat="1" applyFont="1" applyBorder="1" applyAlignment="1">
      <alignment horizontal="left" wrapText="1"/>
    </xf>
    <xf numFmtId="0" fontId="77" fillId="0" borderId="0" xfId="0" applyFont="1" applyBorder="1" applyAlignment="1">
      <alignment horizontal="left" wrapText="1"/>
    </xf>
    <xf numFmtId="0" fontId="65" fillId="44" borderId="107" xfId="0" applyFont="1" applyFill="1" applyBorder="1" applyAlignment="1">
      <alignment wrapText="1"/>
    </xf>
    <xf numFmtId="0" fontId="65" fillId="44" borderId="119" xfId="0" applyFont="1" applyFill="1" applyBorder="1" applyAlignment="1">
      <alignment wrapText="1"/>
    </xf>
    <xf numFmtId="0" fontId="68" fillId="0" borderId="99" xfId="0" applyFont="1" applyBorder="1" applyAlignment="1">
      <alignment wrapText="1"/>
    </xf>
    <xf numFmtId="0" fontId="68" fillId="0" borderId="120" xfId="0" applyFont="1" applyBorder="1" applyAlignment="1">
      <alignment wrapText="1"/>
    </xf>
    <xf numFmtId="0" fontId="68" fillId="0" borderId="109" xfId="0" applyFont="1" applyBorder="1" applyAlignment="1">
      <alignment wrapText="1"/>
    </xf>
    <xf numFmtId="0" fontId="68" fillId="0" borderId="121" xfId="0" applyFont="1" applyBorder="1" applyAlignment="1">
      <alignment wrapText="1"/>
    </xf>
    <xf numFmtId="0" fontId="66" fillId="0" borderId="100" xfId="0" applyFont="1" applyFill="1" applyBorder="1" applyAlignment="1">
      <alignment horizontal="left" wrapText="1" indent="1"/>
    </xf>
    <xf numFmtId="0" fontId="66" fillId="0" borderId="102" xfId="0" applyFont="1" applyFill="1" applyBorder="1" applyAlignment="1">
      <alignment horizontal="left" wrapText="1" indent="1"/>
    </xf>
    <xf numFmtId="0" fontId="66" fillId="0" borderId="99" xfId="0" applyFont="1" applyFill="1" applyBorder="1" applyAlignment="1">
      <alignment horizontal="left" wrapText="1" indent="1"/>
    </xf>
    <xf numFmtId="0" fontId="66" fillId="0" borderId="120" xfId="0" applyFont="1" applyFill="1" applyBorder="1" applyAlignment="1">
      <alignment horizontal="left" wrapText="1" indent="1"/>
    </xf>
    <xf numFmtId="14" fontId="76" fillId="0" borderId="105" xfId="0" applyNumberFormat="1" applyFont="1" applyBorder="1" applyAlignment="1">
      <alignment horizontal="left" wrapText="1"/>
    </xf>
    <xf numFmtId="0" fontId="76" fillId="0" borderId="105" xfId="0" applyFont="1" applyBorder="1" applyAlignment="1">
      <alignment horizontal="left" wrapText="1"/>
    </xf>
    <xf numFmtId="0" fontId="67" fillId="0" borderId="0" xfId="0" applyFont="1" applyAlignment="1">
      <alignment horizontal="left"/>
    </xf>
    <xf numFmtId="14" fontId="76" fillId="0" borderId="0" xfId="0" applyNumberFormat="1" applyFont="1" applyBorder="1" applyAlignment="1">
      <alignment horizontal="left" wrapText="1"/>
    </xf>
    <xf numFmtId="0" fontId="76" fillId="0" borderId="0" xfId="0" applyFont="1" applyBorder="1" applyAlignment="1">
      <alignment horizontal="left" wrapText="1"/>
    </xf>
    <xf numFmtId="0" fontId="65" fillId="44" borderId="49" xfId="0" applyFont="1" applyFill="1" applyBorder="1" applyAlignment="1">
      <alignment horizontal="center" wrapText="1"/>
    </xf>
    <xf numFmtId="0" fontId="0" fillId="0" borderId="47" xfId="0" applyBorder="1" applyAlignment="1">
      <alignment horizontal="center" wrapText="1"/>
    </xf>
    <xf numFmtId="0" fontId="65" fillId="44" borderId="51" xfId="0" applyFont="1" applyFill="1" applyBorder="1" applyAlignment="1">
      <alignment horizontal="center" wrapText="1"/>
    </xf>
    <xf numFmtId="0" fontId="65" fillId="44" borderId="34" xfId="0" applyFont="1" applyFill="1" applyBorder="1" applyAlignment="1">
      <alignment horizontal="center" wrapText="1"/>
    </xf>
    <xf numFmtId="0" fontId="65" fillId="44" borderId="20" xfId="0" applyFont="1" applyFill="1" applyBorder="1" applyAlignment="1">
      <alignment horizontal="center" wrapText="1"/>
    </xf>
    <xf numFmtId="0" fontId="70" fillId="44" borderId="99" xfId="0" applyFont="1" applyFill="1" applyBorder="1"/>
    <xf numFmtId="0" fontId="70" fillId="44" borderId="88" xfId="0" applyFont="1" applyFill="1" applyBorder="1"/>
    <xf numFmtId="0" fontId="71" fillId="0" borderId="99" xfId="0" applyFont="1" applyFill="1" applyBorder="1"/>
    <xf numFmtId="0" fontId="71" fillId="0" borderId="88" xfId="0" applyFont="1" applyFill="1" applyBorder="1"/>
    <xf numFmtId="0" fontId="70" fillId="0" borderId="99" xfId="0" applyFont="1" applyFill="1" applyBorder="1"/>
    <xf numFmtId="0" fontId="70" fillId="0" borderId="88" xfId="0" applyFont="1" applyFill="1" applyBorder="1"/>
    <xf numFmtId="0" fontId="75" fillId="45" borderId="99" xfId="0" applyFont="1" applyFill="1" applyBorder="1" applyAlignment="1"/>
    <xf numFmtId="0" fontId="75" fillId="45" borderId="106" xfId="0" applyFont="1" applyFill="1" applyBorder="1" applyAlignment="1"/>
    <xf numFmtId="0" fontId="0" fillId="0" borderId="88" xfId="0" applyBorder="1" applyAlignment="1"/>
    <xf numFmtId="0" fontId="70" fillId="44" borderId="117" xfId="0" applyFont="1" applyFill="1" applyBorder="1"/>
    <xf numFmtId="0" fontId="70" fillId="44" borderId="118" xfId="0" applyFont="1" applyFill="1" applyBorder="1"/>
    <xf numFmtId="0" fontId="45" fillId="0" borderId="0" xfId="0" applyFont="1" applyFill="1" applyAlignment="1">
      <alignment horizontal="left"/>
    </xf>
    <xf numFmtId="0" fontId="38" fillId="0" borderId="0" xfId="0" applyFont="1" applyFill="1" applyAlignment="1">
      <alignment horizontal="left"/>
    </xf>
    <xf numFmtId="0" fontId="70" fillId="45" borderId="99" xfId="0" applyFont="1" applyFill="1" applyBorder="1"/>
    <xf numFmtId="0" fontId="70" fillId="45" borderId="88" xfId="0" applyFont="1" applyFill="1" applyBorder="1"/>
    <xf numFmtId="0" fontId="71" fillId="0" borderId="99" xfId="0" applyFont="1" applyBorder="1"/>
    <xf numFmtId="0" fontId="71" fillId="0" borderId="88" xfId="0" applyFont="1" applyBorder="1"/>
    <xf numFmtId="0" fontId="71" fillId="0" borderId="112" xfId="0" applyFont="1" applyBorder="1"/>
    <xf numFmtId="0" fontId="71" fillId="0" borderId="113" xfId="0" applyFont="1" applyBorder="1"/>
    <xf numFmtId="0" fontId="70" fillId="45" borderId="114" xfId="0" applyFont="1" applyFill="1" applyBorder="1"/>
    <xf numFmtId="0" fontId="70" fillId="45" borderId="115" xfId="0" applyFont="1" applyFill="1" applyBorder="1"/>
    <xf numFmtId="4" fontId="40" fillId="0" borderId="116" xfId="0" applyNumberFormat="1" applyFont="1" applyFill="1" applyBorder="1" applyAlignment="1">
      <alignment vertical="center"/>
    </xf>
    <xf numFmtId="4" fontId="40" fillId="0" borderId="106" xfId="0" applyNumberFormat="1" applyFont="1" applyFill="1" applyBorder="1" applyAlignment="1">
      <alignment vertical="center"/>
    </xf>
    <xf numFmtId="0" fontId="74" fillId="0" borderId="99" xfId="0" applyFont="1" applyFill="1" applyBorder="1"/>
    <xf numFmtId="0" fontId="74" fillId="0" borderId="105" xfId="0" applyFont="1" applyFill="1" applyBorder="1"/>
    <xf numFmtId="0" fontId="74" fillId="0" borderId="106" xfId="0" applyFont="1" applyFill="1" applyBorder="1"/>
    <xf numFmtId="0" fontId="74" fillId="0" borderId="88" xfId="0" applyFont="1" applyFill="1" applyBorder="1"/>
    <xf numFmtId="0" fontId="70" fillId="44" borderId="107" xfId="0" applyFont="1" applyFill="1" applyBorder="1" applyAlignment="1">
      <alignment horizontal="center" wrapText="1"/>
    </xf>
    <xf numFmtId="0" fontId="70" fillId="44" borderId="108" xfId="0" applyFont="1" applyFill="1" applyBorder="1" applyAlignment="1">
      <alignment horizontal="center" wrapText="1"/>
    </xf>
    <xf numFmtId="0" fontId="70" fillId="44" borderId="49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5" xfId="0" applyBorder="1" applyAlignment="1">
      <alignment horizontal="center" vertical="center" wrapText="1"/>
    </xf>
    <xf numFmtId="0" fontId="70" fillId="44" borderId="109" xfId="0" applyFont="1" applyFill="1" applyBorder="1" applyAlignment="1">
      <alignment horizontal="center" wrapText="1"/>
    </xf>
    <xf numFmtId="0" fontId="70" fillId="44" borderId="110" xfId="0" applyFont="1" applyFill="1" applyBorder="1" applyAlignment="1">
      <alignment horizontal="center" wrapText="1"/>
    </xf>
    <xf numFmtId="0" fontId="70" fillId="44" borderId="100" xfId="0" applyFont="1" applyFill="1" applyBorder="1" applyAlignment="1">
      <alignment horizontal="center" wrapText="1"/>
    </xf>
    <xf numFmtId="0" fontId="70" fillId="44" borderId="111" xfId="0" applyFont="1" applyFill="1" applyBorder="1" applyAlignment="1">
      <alignment horizontal="center" wrapText="1"/>
    </xf>
    <xf numFmtId="0" fontId="2" fillId="0" borderId="0" xfId="42" applyFont="1" applyAlignment="1">
      <alignment horizontal="left" wrapText="1"/>
    </xf>
    <xf numFmtId="0" fontId="0" fillId="0" borderId="0" xfId="0" applyAlignment="1">
      <alignment horizontal="left" wrapText="1"/>
    </xf>
    <xf numFmtId="4" fontId="34" fillId="0" borderId="0" xfId="39" applyNumberFormat="1" applyFont="1" applyAlignment="1">
      <alignment horizontal="left" vertical="top" wrapText="1"/>
    </xf>
    <xf numFmtId="0" fontId="73" fillId="0" borderId="0" xfId="0" applyFont="1" applyBorder="1" applyAlignment="1">
      <alignment wrapText="1"/>
    </xf>
    <xf numFmtId="0" fontId="73" fillId="0" borderId="14" xfId="0" applyFont="1" applyBorder="1" applyAlignment="1">
      <alignment wrapText="1"/>
    </xf>
    <xf numFmtId="0" fontId="65" fillId="43" borderId="53" xfId="0" applyFont="1" applyFill="1" applyBorder="1" applyAlignment="1">
      <alignment horizontal="center" wrapText="1"/>
    </xf>
    <xf numFmtId="0" fontId="65" fillId="43" borderId="32" xfId="0" applyFont="1" applyFill="1" applyBorder="1" applyAlignment="1">
      <alignment horizontal="center" wrapText="1"/>
    </xf>
    <xf numFmtId="0" fontId="65" fillId="43" borderId="16" xfId="0" applyFont="1" applyFill="1" applyBorder="1" applyAlignment="1">
      <alignment horizontal="center" wrapText="1"/>
    </xf>
    <xf numFmtId="0" fontId="65" fillId="43" borderId="33" xfId="0" applyFont="1" applyFill="1" applyBorder="1" applyAlignment="1">
      <alignment horizontal="center" wrapText="1"/>
    </xf>
    <xf numFmtId="0" fontId="65" fillId="43" borderId="100" xfId="0" applyFont="1" applyFill="1" applyBorder="1" applyAlignment="1">
      <alignment horizontal="center" wrapText="1"/>
    </xf>
    <xf numFmtId="0" fontId="65" fillId="43" borderId="55" xfId="0" applyFont="1" applyFill="1" applyBorder="1" applyAlignment="1">
      <alignment horizontal="center" wrapText="1"/>
    </xf>
    <xf numFmtId="0" fontId="65" fillId="43" borderId="11" xfId="0" applyFont="1" applyFill="1" applyBorder="1" applyAlignment="1">
      <alignment horizontal="center" wrapText="1"/>
    </xf>
    <xf numFmtId="0" fontId="44" fillId="43" borderId="55" xfId="40" applyFont="1" applyFill="1" applyBorder="1" applyAlignment="1">
      <alignment wrapText="1"/>
    </xf>
    <xf numFmtId="0" fontId="44" fillId="43" borderId="11" xfId="40" applyFont="1" applyFill="1" applyBorder="1" applyAlignment="1">
      <alignment wrapText="1"/>
    </xf>
    <xf numFmtId="0" fontId="65" fillId="43" borderId="101" xfId="0" applyFont="1" applyFill="1" applyBorder="1" applyAlignment="1">
      <alignment horizontal="center" wrapText="1"/>
    </xf>
    <xf numFmtId="0" fontId="65" fillId="43" borderId="102" xfId="0" applyFont="1" applyFill="1" applyBorder="1" applyAlignment="1">
      <alignment horizontal="center" wrapText="1"/>
    </xf>
    <xf numFmtId="0" fontId="65" fillId="43" borderId="103" xfId="0" applyFont="1" applyFill="1" applyBorder="1" applyAlignment="1">
      <alignment horizontal="center" wrapText="1"/>
    </xf>
    <xf numFmtId="0" fontId="65" fillId="43" borderId="90" xfId="0" applyFont="1" applyFill="1" applyBorder="1" applyAlignment="1">
      <alignment horizontal="center" wrapText="1"/>
    </xf>
    <xf numFmtId="0" fontId="65" fillId="43" borderId="104" xfId="0" applyFont="1" applyFill="1" applyBorder="1" applyAlignment="1">
      <alignment horizontal="center" wrapText="1"/>
    </xf>
    <xf numFmtId="0" fontId="65" fillId="43" borderId="98" xfId="0" applyFont="1" applyFill="1" applyBorder="1" applyAlignment="1">
      <alignment horizontal="center" wrapText="1"/>
    </xf>
  </cellXfs>
  <cellStyles count="88">
    <cellStyle name="Accent1" xfId="1"/>
    <cellStyle name="Accent1 - 20%" xfId="2"/>
    <cellStyle name="Accent1 - 40%" xfId="3"/>
    <cellStyle name="Accent1 - 60%" xfId="4"/>
    <cellStyle name="Accent2" xfId="5"/>
    <cellStyle name="Accent2 - 20%" xfId="6"/>
    <cellStyle name="Accent2 - 40%" xfId="7"/>
    <cellStyle name="Accent2 - 60%" xfId="8"/>
    <cellStyle name="Accent3" xfId="9"/>
    <cellStyle name="Accent3 - 20%" xfId="10"/>
    <cellStyle name="Accent3 - 40%" xfId="11"/>
    <cellStyle name="Accent3 - 60%" xfId="12"/>
    <cellStyle name="Accent4" xfId="13"/>
    <cellStyle name="Accent4 - 20%" xfId="14"/>
    <cellStyle name="Accent4 - 40%" xfId="15"/>
    <cellStyle name="Accent4 - 60%" xfId="16"/>
    <cellStyle name="Accent5" xfId="17"/>
    <cellStyle name="Accent5 - 20%" xfId="18"/>
    <cellStyle name="Accent5 - 40%" xfId="19"/>
    <cellStyle name="Accent5 - 60%" xfId="20"/>
    <cellStyle name="Accent6" xfId="21"/>
    <cellStyle name="Accent6 - 20%" xfId="22"/>
    <cellStyle name="Accent6 - 40%" xfId="23"/>
    <cellStyle name="Accent6 - 60%" xfId="24"/>
    <cellStyle name="Bad" xfId="25"/>
    <cellStyle name="Calculation" xfId="26"/>
    <cellStyle name="Check Cell" xfId="27"/>
    <cellStyle name="Emphasis 1" xfId="28"/>
    <cellStyle name="Emphasis 2" xfId="29"/>
    <cellStyle name="Emphasis 3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eutral" xfId="38"/>
    <cellStyle name="Normal 3" xfId="39"/>
    <cellStyle name="Normalny" xfId="0" builtinId="0"/>
    <cellStyle name="Normalny 2" xfId="40"/>
    <cellStyle name="Normalny 3" xfId="41"/>
    <cellStyle name="Normalny_dzielnice termin spr." xfId="42"/>
    <cellStyle name="Note" xfId="43"/>
    <cellStyle name="Output" xfId="44"/>
    <cellStyle name="SAPBEXaggData" xfId="45"/>
    <cellStyle name="SAPBEXaggDataEmph" xfId="46"/>
    <cellStyle name="SAPBEXaggItem" xfId="47"/>
    <cellStyle name="SAPBEXaggItemX" xfId="48"/>
    <cellStyle name="SAPBEXchaText" xfId="49"/>
    <cellStyle name="SAPBEXexcBad7" xfId="50"/>
    <cellStyle name="SAPBEXexcBad8" xfId="51"/>
    <cellStyle name="SAPBEXexcBad9" xfId="52"/>
    <cellStyle name="SAPBEXexcCritical4" xfId="53"/>
    <cellStyle name="SAPBEXexcCritical5" xfId="54"/>
    <cellStyle name="SAPBEXexcCritical6" xfId="55"/>
    <cellStyle name="SAPBEXexcGood1" xfId="56"/>
    <cellStyle name="SAPBEXexcGood2" xfId="57"/>
    <cellStyle name="SAPBEXexcGood3" xfId="58"/>
    <cellStyle name="SAPBEXfilterDrill" xfId="59"/>
    <cellStyle name="SAPBEXfilterItem" xfId="60"/>
    <cellStyle name="SAPBEXfilterText" xfId="61"/>
    <cellStyle name="SAPBEXformats" xfId="62"/>
    <cellStyle name="SAPBEXheaderItem" xfId="63"/>
    <cellStyle name="SAPBEXheaderText" xfId="64"/>
    <cellStyle name="SAPBEXHLevel0" xfId="65"/>
    <cellStyle name="SAPBEXHLevel0X" xfId="66"/>
    <cellStyle name="SAPBEXHLevel1" xfId="67"/>
    <cellStyle name="SAPBEXHLevel1X" xfId="68"/>
    <cellStyle name="SAPBEXHLevel2" xfId="69"/>
    <cellStyle name="SAPBEXHLevel2X" xfId="70"/>
    <cellStyle name="SAPBEXHLevel3" xfId="71"/>
    <cellStyle name="SAPBEXHLevel3X" xfId="72"/>
    <cellStyle name="SAPBEXinputData" xfId="73"/>
    <cellStyle name="SAPBEXresData" xfId="74"/>
    <cellStyle name="SAPBEXresDataEmph" xfId="75"/>
    <cellStyle name="SAPBEXresItem" xfId="76"/>
    <cellStyle name="SAPBEXresItemX" xfId="77"/>
    <cellStyle name="SAPBEXstdData" xfId="78"/>
    <cellStyle name="SAPBEXstdDataEmph" xfId="79"/>
    <cellStyle name="SAPBEXstdItem" xfId="80"/>
    <cellStyle name="SAPBEXstdItemX" xfId="81"/>
    <cellStyle name="SAPBEXtitle" xfId="82"/>
    <cellStyle name="SAPBEXundefined" xfId="83"/>
    <cellStyle name="Sheet Title" xfId="84"/>
    <cellStyle name="Total" xfId="85"/>
    <cellStyle name="Walutowy" xfId="86" builtinId="4"/>
    <cellStyle name="Warning Text" xfId="8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CDDEE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87C7C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D4E2EE"/>
      <rgbColor rgb="00EFF6FB"/>
      <rgbColor rgb="00CCFFCC"/>
      <rgbColor rgb="00F5FF7F"/>
      <rgbColor rgb="00DEEAF2"/>
      <rgbColor rgb="00FFBBBB"/>
      <rgbColor rgb="00CC99FF"/>
      <rgbColor rgb="00FFCC99"/>
      <rgbColor rgb="004D6776"/>
      <rgbColor rgb="0033CCCC"/>
      <rgbColor rgb="0060ED84"/>
      <rgbColor rgb="00FFCC33"/>
      <rgbColor rgb="00FFAB1D"/>
      <rgbColor rgb="00FF8800"/>
      <rgbColor rgb="00C4D9E9"/>
      <rgbColor rgb="00969696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customSheetViews>
    <customSheetView guid="{E77B6C4D-67B0-4352-A8F7-9B72648A2DCB}" state="veryHidden">
      <pageMargins left="0.75" right="0.75" top="1" bottom="1" header="0.5" footer="0.5"/>
      <headerFooter alignWithMargins="0"/>
    </customSheetView>
    <customSheetView guid="{F7E3CE7E-3CA3-4FD3-8982-57FBFBF50D85}" state="veryHidden">
      <pageMargins left="0.75" right="0.75" top="1" bottom="1" header="0.5" footer="0.5"/>
      <headerFooter alignWithMargins="0"/>
    </customSheetView>
    <customSheetView guid="{F90984B5-D64C-4B80-8892-6693C785865B}" state="veryHidden">
      <pageMargins left="0.75" right="0.75" top="1" bottom="1" header="0.5" footer="0.5"/>
      <headerFooter alignWithMargins="0"/>
    </customSheetView>
    <customSheetView guid="{0327F68E-FFEA-429D-90F9-1A7154C03650}" state="veryHidden">
      <pageMargins left="0.75" right="0.75" top="1" bottom="1" header="0.5" footer="0.5"/>
      <headerFooter alignWithMargins="0"/>
    </customSheetView>
    <customSheetView guid="{9B60EE62-3D74-40BE-AF41-37A0E61195C5}" state="veryHidden">
      <pageMargins left="0.75" right="0.75" top="1" bottom="1" header="0.5" footer="0.5"/>
      <headerFooter alignWithMargins="0"/>
    </customSheetView>
    <customSheetView guid="{8741D8FC-B3E4-43EE-BEBD-0DDAB2CAFA58}" state="veryHidden">
      <pageMargins left="0.75" right="0.75" top="1" bottom="1" header="0.5" footer="0.5"/>
      <headerFooter alignWithMargins="0"/>
    </customSheetView>
    <customSheetView guid="{6FDC85B4-34C6-4188-94E2-CA4C0A76884D}" state="veryHidden">
      <pageMargins left="0.75" right="0.75" top="1" bottom="1" header="0.5" footer="0.5"/>
      <headerFooter alignWithMargins="0"/>
    </customSheetView>
    <customSheetView guid="{AD36D648-1F71-40F1-A128-FA17E65A2839}" state="veryHidden">
      <pageMargins left="0.75" right="0.75" top="1" bottom="1" header="0.5" footer="0.5"/>
      <headerFooter alignWithMargins="0"/>
    </customSheetView>
    <customSheetView guid="{E25FC4EF-BEBF-4257-A000-297B083E76AB}" state="veryHidden">
      <pageMargins left="0.75" right="0.75" top="1" bottom="1" header="0.5" footer="0.5"/>
      <headerFooter alignWithMargins="0"/>
    </customSheetView>
    <customSheetView guid="{3DDC6CBD-3048-4514-841F-C978A3094759}" state="veryHidden">
      <pageMargins left="0.75" right="0.75" top="1" bottom="1" header="0.5" footer="0.5"/>
      <headerFooter alignWithMargins="0"/>
    </customSheetView>
    <customSheetView guid="{082BF083-C47B-4D25-AFF3-D9FC9313868D}" state="veryHidden">
      <pageMargins left="0.75" right="0.75" top="1" bottom="1" header="0.5" footer="0.5"/>
      <headerFooter alignWithMargins="0"/>
    </customSheetView>
    <customSheetView guid="{7969C2DB-ABFD-415A-8BA4-18B5C0F81AFA}" state="veryHidden">
      <pageMargins left="0.75" right="0.75" top="1" bottom="1" header="0.5" footer="0.5"/>
      <headerFooter alignWithMargins="0"/>
    </customSheetView>
    <customSheetView guid="{B17297E6-D90E-4D0F-8AB8-CF157BB69235}" state="veryHidden">
      <pageMargins left="0.75" right="0.75" top="1" bottom="1" header="0.5" footer="0.5"/>
      <headerFooter alignWithMargins="0"/>
    </customSheetView>
    <customSheetView guid="{17151551-8460-47BF-8C20-7FE2DB216614}" state="veryHidden" showRuler="0">
      <pageMargins left="0.75" right="0.75" top="1" bottom="1" header="0.5" footer="0.5"/>
      <headerFooter alignWithMargins="0"/>
    </customSheetView>
    <customSheetView guid="{DE9178B7-7BAA-4669-9575-43FAD4CFD495}" state="veryHidden">
      <pageMargins left="0.75" right="0.75" top="1" bottom="1" header="0.5" footer="0.5"/>
      <headerFooter alignWithMargins="0"/>
    </customSheetView>
    <customSheetView guid="{5804E910-F18F-4A6D-BA71-7007E47FF617}" state="veryHidden">
      <pageMargins left="0.75" right="0.75" top="1" bottom="1" header="0.5" footer="0.5"/>
      <headerFooter alignWithMargins="0"/>
    </customSheetView>
    <customSheetView guid="{62E6C1BF-CD65-4248-A244-8134DB48D15E}" state="veryHidden">
      <pageMargins left="0.75" right="0.75" top="1" bottom="1" header="0.5" footer="0.5"/>
      <headerFooter alignWithMargins="0"/>
    </customSheetView>
    <customSheetView guid="{1B509288-2477-4F78-84DB-7449DE696CE3}" state="veryHidden">
      <pageMargins left="0.75" right="0.75" top="1" bottom="1" header="0.5" footer="0.5"/>
      <headerFooter alignWithMargins="0"/>
    </customSheetView>
    <customSheetView guid="{EE515502-30BF-4984-B1E0-7F57EF90A48C}" state="veryHidden">
      <pageMargins left="0.75" right="0.75" top="1" bottom="1" header="0.5" footer="0.5"/>
      <headerFooter alignWithMargins="0"/>
    </customSheetView>
    <customSheetView guid="{5D240E5B-09ED-4A56-A445-5731F6F42D92}" state="veryHidden">
      <pageMargins left="0.75" right="0.75" top="1" bottom="1" header="0.5" footer="0.5"/>
      <headerFooter alignWithMargins="0"/>
    </customSheetView>
    <customSheetView guid="{4C9905CC-8472-46A2-BECB-968C9B4B4F68}" state="veryHidden">
      <pageMargins left="0.75" right="0.75" top="1" bottom="1" header="0.5" footer="0.5"/>
      <headerFooter alignWithMargins="0"/>
    </customSheetView>
    <customSheetView guid="{14E6D4E8-ACD1-455F-B4A5-4BEE0D4FB502}" state="veryHidden">
      <pageMargins left="0.75" right="0.75" top="1" bottom="1" header="0.5" footer="0.5"/>
      <headerFooter alignWithMargins="0"/>
    </customSheetView>
    <customSheetView guid="{F07DB998-DE73-4BAE-9A5E-40DA7D23C1B0}" state="veryHidden">
      <pageMargins left="0.75" right="0.75" top="1" bottom="1" header="0.5" footer="0.5"/>
      <headerFooter alignWithMargins="0"/>
    </customSheetView>
    <customSheetView guid="{48E376B6-5F85-4B76-855A-3EF43467A7B2}" state="veryHidden">
      <pageMargins left="0.75" right="0.75" top="1" bottom="1" header="0.5" footer="0.5"/>
      <headerFooter alignWithMargins="0"/>
    </customSheetView>
    <customSheetView guid="{61DC87E1-BC68-42BD-9B4E-FFCC356BF42D}" state="veryHidden">
      <pageMargins left="0.75" right="0.75" top="1" bottom="1" header="0.5" footer="0.5"/>
      <headerFooter alignWithMargins="0"/>
    </customSheetView>
    <customSheetView guid="{CA45B99A-3F47-41BD-9010-EF347C459005}" state="veryHidden">
      <pageMargins left="0.75" right="0.75" top="1" bottom="1" header="0.5" footer="0.5"/>
      <headerFooter alignWithMargins="0"/>
    </customSheetView>
    <customSheetView guid="{C8AD2834-69B6-4FFD-AE68-0C3D1FA765DF}" state="veryHidden">
      <pageMargins left="0.75" right="0.75" top="1" bottom="1" header="0.5" footer="0.5"/>
      <headerFooter alignWithMargins="0"/>
    </customSheetView>
    <customSheetView guid="{27F81BF2-DE55-4E1C-92B2-4F23429987AB}" state="veryHidden">
      <pageMargins left="0.75" right="0.75" top="1" bottom="1" header="0.5" footer="0.5"/>
      <headerFooter alignWithMargins="0"/>
    </customSheetView>
    <customSheetView guid="{EF888661-5C8A-4284-ADB6-9235B415E1B6}" state="veryHidden">
      <pageMargins left="0.75" right="0.75" top="1" bottom="1" header="0.5" footer="0.5"/>
      <headerFooter alignWithMargins="0"/>
    </customSheetView>
  </customSheetViews>
  <phoneticPr fontId="30" type="noConversion"/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K716"/>
  <sheetViews>
    <sheetView tabSelected="1" zoomScaleNormal="100" workbookViewId="0">
      <selection activeCell="A3" sqref="A3"/>
    </sheetView>
  </sheetViews>
  <sheetFormatPr defaultColWidth="9.109375" defaultRowHeight="13.8"/>
  <cols>
    <col min="1" max="1" width="22.88671875" style="2" customWidth="1"/>
    <col min="2" max="2" width="19.109375" style="2" customWidth="1"/>
    <col min="3" max="3" width="20" style="2" customWidth="1"/>
    <col min="4" max="4" width="18" style="2" customWidth="1"/>
    <col min="5" max="5" width="19.6640625" style="2" customWidth="1"/>
    <col min="6" max="6" width="16.109375" style="2" customWidth="1"/>
    <col min="7" max="7" width="16.44140625" style="2" customWidth="1"/>
    <col min="8" max="8" width="12.109375" style="2" customWidth="1"/>
    <col min="9" max="9" width="13.109375" style="2" customWidth="1"/>
    <col min="10" max="10" width="13.6640625" style="2" customWidth="1"/>
    <col min="11" max="11" width="18.33203125" style="2" customWidth="1"/>
    <col min="12" max="16384" width="9.109375" style="2"/>
  </cols>
  <sheetData>
    <row r="2" spans="1:10" s="5" customFormat="1" ht="15.6">
      <c r="A2" s="14"/>
      <c r="D2" s="7"/>
      <c r="E2" s="6"/>
      <c r="F2" s="6" t="s">
        <v>438</v>
      </c>
      <c r="G2" s="6"/>
      <c r="H2" s="6"/>
      <c r="I2" s="6"/>
    </row>
    <row r="3" spans="1:10" s="5" customFormat="1" ht="40.5" customHeight="1">
      <c r="B3" s="12"/>
      <c r="C3" s="12"/>
      <c r="D3" s="8"/>
      <c r="E3" s="8"/>
      <c r="F3" s="909" t="s">
        <v>278</v>
      </c>
      <c r="G3" s="910"/>
      <c r="H3" s="910"/>
      <c r="I3" s="910"/>
      <c r="J3" s="910"/>
    </row>
    <row r="4" spans="1:10" s="9" customFormat="1">
      <c r="A4" s="12"/>
      <c r="B4" s="11"/>
      <c r="C4" s="11"/>
      <c r="D4" s="911"/>
      <c r="E4" s="911"/>
    </row>
    <row r="5" spans="1:10" ht="15" customHeight="1">
      <c r="A5" s="601" t="s">
        <v>394</v>
      </c>
      <c r="B5" s="601"/>
      <c r="C5" s="601"/>
      <c r="D5" s="601"/>
      <c r="E5" s="601"/>
      <c r="F5" s="601"/>
      <c r="G5" s="601"/>
      <c r="H5" s="601"/>
      <c r="I5" s="601"/>
    </row>
    <row r="6" spans="1:10" ht="14.4" thickBot="1">
      <c r="A6" s="912"/>
      <c r="B6" s="913"/>
      <c r="C6" s="913"/>
      <c r="D6" s="913"/>
      <c r="E6" s="913"/>
      <c r="F6" s="913"/>
      <c r="G6" s="913"/>
      <c r="H6" s="912"/>
      <c r="I6" s="912"/>
    </row>
    <row r="7" spans="1:10" ht="15" customHeight="1" thickBot="1">
      <c r="A7" s="30"/>
      <c r="B7" s="914" t="s">
        <v>37</v>
      </c>
      <c r="C7" s="915"/>
      <c r="D7" s="915"/>
      <c r="E7" s="915"/>
      <c r="F7" s="915"/>
      <c r="G7" s="916"/>
      <c r="H7" s="31"/>
      <c r="I7" s="31"/>
    </row>
    <row r="8" spans="1:10">
      <c r="A8" s="917" t="s">
        <v>142</v>
      </c>
      <c r="B8" s="919" t="s">
        <v>29</v>
      </c>
      <c r="C8" s="921" t="s">
        <v>281</v>
      </c>
      <c r="D8" s="919" t="s">
        <v>276</v>
      </c>
      <c r="E8" s="923" t="s">
        <v>156</v>
      </c>
      <c r="F8" s="925" t="s">
        <v>157</v>
      </c>
      <c r="G8" s="925" t="s">
        <v>158</v>
      </c>
      <c r="H8" s="925" t="s">
        <v>147</v>
      </c>
      <c r="I8" s="927" t="s">
        <v>118</v>
      </c>
    </row>
    <row r="9" spans="1:10" ht="81.75" customHeight="1">
      <c r="A9" s="918"/>
      <c r="B9" s="920"/>
      <c r="C9" s="922"/>
      <c r="D9" s="920"/>
      <c r="E9" s="924"/>
      <c r="F9" s="926"/>
      <c r="G9" s="926"/>
      <c r="H9" s="926"/>
      <c r="I9" s="928"/>
    </row>
    <row r="10" spans="1:10" s="1" customFormat="1" ht="12.75" customHeight="1">
      <c r="A10" s="896" t="s">
        <v>39</v>
      </c>
      <c r="B10" s="897"/>
      <c r="C10" s="897"/>
      <c r="D10" s="897"/>
      <c r="E10" s="898"/>
      <c r="F10" s="898"/>
      <c r="G10" s="898"/>
      <c r="H10" s="898"/>
      <c r="I10" s="899"/>
    </row>
    <row r="11" spans="1:10" s="1" customFormat="1" ht="13.2">
      <c r="A11" s="15" t="s">
        <v>279</v>
      </c>
      <c r="B11" s="16"/>
      <c r="C11" s="16"/>
      <c r="D11" s="16">
        <f>8722709.18+543638.56</f>
        <v>9266347.7400000002</v>
      </c>
      <c r="E11" s="16">
        <f>22248.05+53550.59</f>
        <v>75798.64</v>
      </c>
      <c r="F11" s="16"/>
      <c r="G11" s="16">
        <f>482991.6+155499.81</f>
        <v>638491.40999999992</v>
      </c>
      <c r="H11" s="16"/>
      <c r="I11" s="17">
        <f>SUM(B11:H11)</f>
        <v>9980637.790000001</v>
      </c>
    </row>
    <row r="12" spans="1:10">
      <c r="A12" s="15" t="s">
        <v>40</v>
      </c>
      <c r="B12" s="16">
        <f t="shared" ref="B12:I12" si="0">SUM(B13:B15)</f>
        <v>0</v>
      </c>
      <c r="C12" s="16">
        <f t="shared" si="0"/>
        <v>0</v>
      </c>
      <c r="D12" s="16">
        <f t="shared" si="0"/>
        <v>55987.07</v>
      </c>
      <c r="E12" s="16">
        <f t="shared" si="0"/>
        <v>11530.32</v>
      </c>
      <c r="F12" s="16">
        <f t="shared" si="0"/>
        <v>0</v>
      </c>
      <c r="G12" s="16">
        <f t="shared" si="0"/>
        <v>62633.509999999995</v>
      </c>
      <c r="H12" s="16">
        <f t="shared" si="0"/>
        <v>0</v>
      </c>
      <c r="I12" s="17">
        <f t="shared" si="0"/>
        <v>130150.9</v>
      </c>
    </row>
    <row r="13" spans="1:10">
      <c r="A13" s="18" t="s">
        <v>41</v>
      </c>
      <c r="B13" s="19"/>
      <c r="C13" s="19"/>
      <c r="D13" s="19">
        <v>55987.07</v>
      </c>
      <c r="E13" s="20">
        <f>4973+6557.32</f>
        <v>11530.32</v>
      </c>
      <c r="F13" s="19"/>
      <c r="G13" s="20">
        <f>39677.46+22956.05</f>
        <v>62633.509999999995</v>
      </c>
      <c r="H13" s="20"/>
      <c r="I13" s="21">
        <f>SUM(B13:H13)</f>
        <v>130150.9</v>
      </c>
    </row>
    <row r="14" spans="1:10">
      <c r="A14" s="18" t="s">
        <v>42</v>
      </c>
      <c r="B14" s="20"/>
      <c r="C14" s="20"/>
      <c r="D14" s="20"/>
      <c r="E14" s="20"/>
      <c r="F14" s="19"/>
      <c r="G14" s="20"/>
      <c r="H14" s="19"/>
      <c r="I14" s="21">
        <f>SUM(B14:H14)</f>
        <v>0</v>
      </c>
    </row>
    <row r="15" spans="1:10">
      <c r="A15" s="18" t="s">
        <v>402</v>
      </c>
      <c r="B15" s="20"/>
      <c r="C15" s="19"/>
      <c r="D15" s="20"/>
      <c r="E15" s="20"/>
      <c r="F15" s="20"/>
      <c r="G15" s="20"/>
      <c r="H15" s="20"/>
      <c r="I15" s="21">
        <f>SUM(B15:H15)</f>
        <v>0</v>
      </c>
    </row>
    <row r="16" spans="1:10">
      <c r="A16" s="15" t="s">
        <v>43</v>
      </c>
      <c r="B16" s="16">
        <f>SUM(B17:B18)</f>
        <v>0</v>
      </c>
      <c r="C16" s="16">
        <f t="shared" ref="C16:I16" si="1">SUM(C17:C18)</f>
        <v>0</v>
      </c>
      <c r="D16" s="16">
        <f t="shared" si="1"/>
        <v>0</v>
      </c>
      <c r="E16" s="16">
        <f t="shared" si="1"/>
        <v>0</v>
      </c>
      <c r="F16" s="16">
        <f t="shared" si="1"/>
        <v>0</v>
      </c>
      <c r="G16" s="16">
        <f t="shared" si="1"/>
        <v>0</v>
      </c>
      <c r="H16" s="16">
        <f t="shared" si="1"/>
        <v>0</v>
      </c>
      <c r="I16" s="17">
        <f t="shared" si="1"/>
        <v>0</v>
      </c>
    </row>
    <row r="17" spans="1:9">
      <c r="A17" s="18" t="s">
        <v>44</v>
      </c>
      <c r="B17" s="19"/>
      <c r="C17" s="19"/>
      <c r="D17" s="19"/>
      <c r="E17" s="20"/>
      <c r="F17" s="20"/>
      <c r="G17" s="20"/>
      <c r="H17" s="19"/>
      <c r="I17" s="21">
        <f>SUM(B17:H17)</f>
        <v>0</v>
      </c>
    </row>
    <row r="18" spans="1:9">
      <c r="A18" s="18" t="s">
        <v>42</v>
      </c>
      <c r="B18" s="20"/>
      <c r="C18" s="19"/>
      <c r="D18" s="20"/>
      <c r="E18" s="20"/>
      <c r="F18" s="19"/>
      <c r="G18" s="20"/>
      <c r="H18" s="20"/>
      <c r="I18" s="21">
        <f>SUM(B18:H18)</f>
        <v>0</v>
      </c>
    </row>
    <row r="19" spans="1:9">
      <c r="A19" s="15" t="s">
        <v>52</v>
      </c>
      <c r="B19" s="16">
        <f t="shared" ref="B19:I19" si="2">B11+B12-B16</f>
        <v>0</v>
      </c>
      <c r="C19" s="16">
        <f t="shared" si="2"/>
        <v>0</v>
      </c>
      <c r="D19" s="16">
        <f t="shared" si="2"/>
        <v>9322334.8100000005</v>
      </c>
      <c r="E19" s="16">
        <f t="shared" si="2"/>
        <v>87328.959999999992</v>
      </c>
      <c r="F19" s="16">
        <f t="shared" si="2"/>
        <v>0</v>
      </c>
      <c r="G19" s="16">
        <f t="shared" si="2"/>
        <v>701124.91999999993</v>
      </c>
      <c r="H19" s="16">
        <f t="shared" si="2"/>
        <v>0</v>
      </c>
      <c r="I19" s="17">
        <f t="shared" si="2"/>
        <v>10110788.690000001</v>
      </c>
    </row>
    <row r="20" spans="1:9">
      <c r="A20" s="896" t="s">
        <v>273</v>
      </c>
      <c r="B20" s="898"/>
      <c r="C20" s="898"/>
      <c r="D20" s="898"/>
      <c r="E20" s="898"/>
      <c r="F20" s="898"/>
      <c r="G20" s="898"/>
      <c r="H20" s="898"/>
      <c r="I20" s="899"/>
    </row>
    <row r="21" spans="1:9">
      <c r="A21" s="15" t="s">
        <v>49</v>
      </c>
      <c r="B21" s="16"/>
      <c r="C21" s="16"/>
      <c r="D21" s="16">
        <f>36344.62+2780.19</f>
        <v>39124.810000000005</v>
      </c>
      <c r="E21" s="16">
        <f>22248.05+53550.59</f>
        <v>75798.64</v>
      </c>
      <c r="F21" s="16"/>
      <c r="G21" s="16">
        <f>155499.81+18099.72</f>
        <v>173599.53</v>
      </c>
      <c r="H21" s="16"/>
      <c r="I21" s="17">
        <f>SUM(B21:H21)</f>
        <v>288522.98</v>
      </c>
    </row>
    <row r="22" spans="1:9">
      <c r="A22" s="15" t="s">
        <v>40</v>
      </c>
      <c r="B22" s="16">
        <f>SUM(B23:B25)</f>
        <v>0</v>
      </c>
      <c r="C22" s="16">
        <f t="shared" ref="C22:I22" si="3">SUM(C23:C25)</f>
        <v>0</v>
      </c>
      <c r="D22" s="16">
        <f t="shared" si="3"/>
        <v>236031.93</v>
      </c>
      <c r="E22" s="16">
        <f t="shared" si="3"/>
        <v>11530.32</v>
      </c>
      <c r="F22" s="16">
        <f t="shared" si="3"/>
        <v>0</v>
      </c>
      <c r="G22" s="16">
        <f t="shared" si="3"/>
        <v>126828.57</v>
      </c>
      <c r="H22" s="16">
        <f t="shared" si="3"/>
        <v>0</v>
      </c>
      <c r="I22" s="17">
        <f t="shared" si="3"/>
        <v>374390.82</v>
      </c>
    </row>
    <row r="23" spans="1:9">
      <c r="A23" s="18" t="s">
        <v>50</v>
      </c>
      <c r="B23" s="20"/>
      <c r="C23" s="20"/>
      <c r="D23" s="20">
        <v>236031.93</v>
      </c>
      <c r="E23" s="20"/>
      <c r="F23" s="20"/>
      <c r="G23" s="20">
        <v>103872.52</v>
      </c>
      <c r="H23" s="19"/>
      <c r="I23" s="21">
        <f t="shared" ref="I23:I28" si="4">SUM(B23:H23)</f>
        <v>339904.45</v>
      </c>
    </row>
    <row r="24" spans="1:9">
      <c r="A24" s="18" t="s">
        <v>42</v>
      </c>
      <c r="B24" s="19"/>
      <c r="C24" s="19"/>
      <c r="D24" s="20"/>
      <c r="E24" s="20">
        <v>11530.32</v>
      </c>
      <c r="F24" s="19"/>
      <c r="G24" s="20">
        <v>22956.05</v>
      </c>
      <c r="H24" s="19"/>
      <c r="I24" s="21">
        <f t="shared" si="4"/>
        <v>34486.369999999995</v>
      </c>
    </row>
    <row r="25" spans="1:9">
      <c r="A25" s="18" t="s">
        <v>402</v>
      </c>
      <c r="B25" s="19"/>
      <c r="C25" s="19"/>
      <c r="D25" s="19"/>
      <c r="E25" s="19"/>
      <c r="F25" s="19"/>
      <c r="G25" s="19"/>
      <c r="H25" s="19"/>
      <c r="I25" s="21">
        <f t="shared" si="4"/>
        <v>0</v>
      </c>
    </row>
    <row r="26" spans="1:9">
      <c r="A26" s="15" t="s">
        <v>43</v>
      </c>
      <c r="B26" s="16">
        <f>SUM(B27:B28)</f>
        <v>0</v>
      </c>
      <c r="C26" s="16">
        <f t="shared" ref="C26:I26" si="5">SUM(C27:C28)</f>
        <v>0</v>
      </c>
      <c r="D26" s="16">
        <f t="shared" si="5"/>
        <v>0</v>
      </c>
      <c r="E26" s="16">
        <f t="shared" si="5"/>
        <v>0</v>
      </c>
      <c r="F26" s="16">
        <f t="shared" si="5"/>
        <v>0</v>
      </c>
      <c r="G26" s="16">
        <f t="shared" si="5"/>
        <v>0</v>
      </c>
      <c r="H26" s="16">
        <f t="shared" si="5"/>
        <v>0</v>
      </c>
      <c r="I26" s="17">
        <f t="shared" si="5"/>
        <v>0</v>
      </c>
    </row>
    <row r="27" spans="1:9">
      <c r="A27" s="18" t="s">
        <v>44</v>
      </c>
      <c r="B27" s="19"/>
      <c r="C27" s="19"/>
      <c r="D27" s="19"/>
      <c r="E27" s="20"/>
      <c r="F27" s="20"/>
      <c r="G27" s="20"/>
      <c r="H27" s="19"/>
      <c r="I27" s="21">
        <f t="shared" si="4"/>
        <v>0</v>
      </c>
    </row>
    <row r="28" spans="1:9">
      <c r="A28" s="18" t="s">
        <v>42</v>
      </c>
      <c r="B28" s="19"/>
      <c r="C28" s="19"/>
      <c r="D28" s="20"/>
      <c r="E28" s="20"/>
      <c r="F28" s="19"/>
      <c r="G28" s="20"/>
      <c r="H28" s="20"/>
      <c r="I28" s="21">
        <f t="shared" si="4"/>
        <v>0</v>
      </c>
    </row>
    <row r="29" spans="1:9">
      <c r="A29" s="15" t="s">
        <v>52</v>
      </c>
      <c r="B29" s="16">
        <f>B21+B22-B26</f>
        <v>0</v>
      </c>
      <c r="C29" s="16">
        <f t="shared" ref="C29:I29" si="6">C21+C22-C26</f>
        <v>0</v>
      </c>
      <c r="D29" s="16">
        <f t="shared" si="6"/>
        <v>275156.74</v>
      </c>
      <c r="E29" s="16">
        <f t="shared" si="6"/>
        <v>87328.959999999992</v>
      </c>
      <c r="F29" s="16">
        <f t="shared" si="6"/>
        <v>0</v>
      </c>
      <c r="G29" s="16">
        <f t="shared" si="6"/>
        <v>300428.09999999998</v>
      </c>
      <c r="H29" s="16">
        <f t="shared" si="6"/>
        <v>0</v>
      </c>
      <c r="I29" s="17">
        <f t="shared" si="6"/>
        <v>662913.80000000005</v>
      </c>
    </row>
    <row r="30" spans="1:9">
      <c r="A30" s="896" t="s">
        <v>280</v>
      </c>
      <c r="B30" s="898"/>
      <c r="C30" s="898"/>
      <c r="D30" s="898"/>
      <c r="E30" s="898"/>
      <c r="F30" s="898"/>
      <c r="G30" s="898"/>
      <c r="H30" s="898"/>
      <c r="I30" s="899"/>
    </row>
    <row r="31" spans="1:9">
      <c r="A31" s="15" t="s">
        <v>49</v>
      </c>
      <c r="B31" s="16"/>
      <c r="C31" s="16"/>
      <c r="D31" s="16"/>
      <c r="E31" s="16"/>
      <c r="F31" s="16"/>
      <c r="G31" s="16"/>
      <c r="H31" s="16"/>
      <c r="I31" s="17">
        <f>SUM(B31:H31)</f>
        <v>0</v>
      </c>
    </row>
    <row r="32" spans="1:9">
      <c r="A32" s="18" t="s">
        <v>59</v>
      </c>
      <c r="B32" s="20"/>
      <c r="C32" s="20"/>
      <c r="D32" s="20"/>
      <c r="E32" s="20"/>
      <c r="F32" s="20"/>
      <c r="G32" s="20"/>
      <c r="H32" s="19"/>
      <c r="I32" s="21">
        <f>SUM(B32:H32)</f>
        <v>0</v>
      </c>
    </row>
    <row r="33" spans="1:9">
      <c r="A33" s="18" t="s">
        <v>63</v>
      </c>
      <c r="B33" s="448"/>
      <c r="C33" s="448"/>
      <c r="D33" s="448"/>
      <c r="E33" s="448"/>
      <c r="F33" s="448"/>
      <c r="G33" s="448"/>
      <c r="H33" s="449"/>
      <c r="I33" s="21">
        <f>SUM(B33:H33)</f>
        <v>0</v>
      </c>
    </row>
    <row r="34" spans="1:9">
      <c r="A34" s="447" t="s">
        <v>52</v>
      </c>
      <c r="B34" s="450">
        <f>B31+B32-B33</f>
        <v>0</v>
      </c>
      <c r="C34" s="450">
        <f t="shared" ref="C34:I34" si="7">C31+C32-C33</f>
        <v>0</v>
      </c>
      <c r="D34" s="450">
        <f t="shared" si="7"/>
        <v>0</v>
      </c>
      <c r="E34" s="450">
        <f t="shared" si="7"/>
        <v>0</v>
      </c>
      <c r="F34" s="450">
        <f t="shared" si="7"/>
        <v>0</v>
      </c>
      <c r="G34" s="450">
        <f t="shared" si="7"/>
        <v>0</v>
      </c>
      <c r="H34" s="450">
        <f t="shared" si="7"/>
        <v>0</v>
      </c>
      <c r="I34" s="29">
        <f t="shared" si="7"/>
        <v>0</v>
      </c>
    </row>
    <row r="35" spans="1:9">
      <c r="A35" s="896" t="s">
        <v>53</v>
      </c>
      <c r="B35" s="897"/>
      <c r="C35" s="897"/>
      <c r="D35" s="897"/>
      <c r="E35" s="897"/>
      <c r="F35" s="897"/>
      <c r="G35" s="897"/>
      <c r="H35" s="897"/>
      <c r="I35" s="899"/>
    </row>
    <row r="36" spans="1:9">
      <c r="A36" s="22" t="s">
        <v>49</v>
      </c>
      <c r="B36" s="23">
        <f t="shared" ref="B36:I36" si="8">B11-B21-B31</f>
        <v>0</v>
      </c>
      <c r="C36" s="23">
        <f t="shared" si="8"/>
        <v>0</v>
      </c>
      <c r="D36" s="23">
        <f t="shared" si="8"/>
        <v>9227222.9299999997</v>
      </c>
      <c r="E36" s="23">
        <f t="shared" si="8"/>
        <v>0</v>
      </c>
      <c r="F36" s="23">
        <f t="shared" si="8"/>
        <v>0</v>
      </c>
      <c r="G36" s="23">
        <f t="shared" si="8"/>
        <v>464891.87999999989</v>
      </c>
      <c r="H36" s="23">
        <f t="shared" si="8"/>
        <v>0</v>
      </c>
      <c r="I36" s="24">
        <f t="shared" si="8"/>
        <v>9692114.8100000005</v>
      </c>
    </row>
    <row r="37" spans="1:9" ht="14.4" thickBot="1">
      <c r="A37" s="25" t="s">
        <v>52</v>
      </c>
      <c r="B37" s="26">
        <f>B19-B29-B34</f>
        <v>0</v>
      </c>
      <c r="C37" s="26">
        <f t="shared" ref="C37:I37" si="9">C19-C29-C34</f>
        <v>0</v>
      </c>
      <c r="D37" s="26">
        <f t="shared" si="9"/>
        <v>9047178.0700000003</v>
      </c>
      <c r="E37" s="26">
        <f t="shared" si="9"/>
        <v>0</v>
      </c>
      <c r="F37" s="26">
        <f t="shared" si="9"/>
        <v>0</v>
      </c>
      <c r="G37" s="26">
        <f t="shared" si="9"/>
        <v>400696.81999999995</v>
      </c>
      <c r="H37" s="26">
        <f t="shared" si="9"/>
        <v>0</v>
      </c>
      <c r="I37" s="27">
        <f t="shared" si="9"/>
        <v>9447874.8900000006</v>
      </c>
    </row>
    <row r="38" spans="1:9">
      <c r="A38" s="451"/>
      <c r="B38" s="366"/>
      <c r="C38" s="366"/>
      <c r="D38" s="366"/>
      <c r="E38" s="366"/>
      <c r="F38" s="366"/>
      <c r="G38" s="366"/>
      <c r="H38" s="366"/>
      <c r="I38" s="366"/>
    </row>
    <row r="39" spans="1:9">
      <c r="A39" s="212" t="s">
        <v>393</v>
      </c>
      <c r="B39" s="212"/>
    </row>
    <row r="40" spans="1:9" ht="14.4" thickBot="1">
      <c r="A40"/>
      <c r="B40"/>
    </row>
    <row r="41" spans="1:9" ht="21.75" customHeight="1">
      <c r="A41" s="900" t="s">
        <v>272</v>
      </c>
      <c r="B41" s="901"/>
      <c r="C41" s="902" t="s">
        <v>275</v>
      </c>
    </row>
    <row r="42" spans="1:9" ht="13.5" customHeight="1">
      <c r="A42" s="905"/>
      <c r="B42" s="906"/>
      <c r="C42" s="903"/>
    </row>
    <row r="43" spans="1:9" ht="29.25" customHeight="1">
      <c r="A43" s="907"/>
      <c r="B43" s="908"/>
      <c r="C43" s="904"/>
    </row>
    <row r="44" spans="1:9">
      <c r="A44" s="879" t="s">
        <v>39</v>
      </c>
      <c r="B44" s="880"/>
      <c r="C44" s="881"/>
    </row>
    <row r="45" spans="1:9">
      <c r="A45" s="873" t="s">
        <v>279</v>
      </c>
      <c r="B45" s="874"/>
      <c r="C45" s="235">
        <v>3448.53</v>
      </c>
    </row>
    <row r="46" spans="1:9">
      <c r="A46" s="886" t="s">
        <v>40</v>
      </c>
      <c r="B46" s="887"/>
      <c r="C46" s="236">
        <f>SUM(C47:C48)</f>
        <v>781.44</v>
      </c>
    </row>
    <row r="47" spans="1:9">
      <c r="A47" s="888" t="s">
        <v>41</v>
      </c>
      <c r="B47" s="889"/>
      <c r="C47" s="237">
        <v>781.44</v>
      </c>
    </row>
    <row r="48" spans="1:9">
      <c r="A48" s="888" t="s">
        <v>42</v>
      </c>
      <c r="B48" s="889"/>
      <c r="C48" s="237"/>
    </row>
    <row r="49" spans="1:3">
      <c r="A49" s="886" t="s">
        <v>43</v>
      </c>
      <c r="B49" s="887"/>
      <c r="C49" s="236">
        <f>SUM(C50:C51)</f>
        <v>0</v>
      </c>
    </row>
    <row r="50" spans="1:3">
      <c r="A50" s="888" t="s">
        <v>44</v>
      </c>
      <c r="B50" s="889"/>
      <c r="C50" s="237"/>
    </row>
    <row r="51" spans="1:3">
      <c r="A51" s="888" t="s">
        <v>42</v>
      </c>
      <c r="B51" s="889"/>
      <c r="C51" s="237"/>
    </row>
    <row r="52" spans="1:3">
      <c r="A52" s="886" t="s">
        <v>282</v>
      </c>
      <c r="B52" s="887"/>
      <c r="C52" s="236">
        <f>C45+C46-C49</f>
        <v>4229.97</v>
      </c>
    </row>
    <row r="53" spans="1:3">
      <c r="A53" s="879" t="s">
        <v>273</v>
      </c>
      <c r="B53" s="880"/>
      <c r="C53" s="881"/>
    </row>
    <row r="54" spans="1:3">
      <c r="A54" s="873" t="s">
        <v>49</v>
      </c>
      <c r="B54" s="874"/>
      <c r="C54" s="235">
        <v>3448.53</v>
      </c>
    </row>
    <row r="55" spans="1:3">
      <c r="A55" s="886" t="s">
        <v>40</v>
      </c>
      <c r="B55" s="887"/>
      <c r="C55" s="236">
        <f>SUM(C56:C57)</f>
        <v>781.44</v>
      </c>
    </row>
    <row r="56" spans="1:3">
      <c r="A56" s="888" t="s">
        <v>50</v>
      </c>
      <c r="B56" s="889"/>
      <c r="C56" s="237">
        <v>781.44</v>
      </c>
    </row>
    <row r="57" spans="1:3">
      <c r="A57" s="888" t="s">
        <v>42</v>
      </c>
      <c r="B57" s="889"/>
      <c r="C57" s="238"/>
    </row>
    <row r="58" spans="1:3">
      <c r="A58" s="886" t="s">
        <v>43</v>
      </c>
      <c r="B58" s="887"/>
      <c r="C58" s="236">
        <f>SUM(C59:C60)</f>
        <v>0</v>
      </c>
    </row>
    <row r="59" spans="1:3">
      <c r="A59" s="888" t="s">
        <v>44</v>
      </c>
      <c r="B59" s="889"/>
      <c r="C59" s="237"/>
    </row>
    <row r="60" spans="1:3">
      <c r="A60" s="890" t="s">
        <v>42</v>
      </c>
      <c r="B60" s="891"/>
      <c r="C60" s="239"/>
    </row>
    <row r="61" spans="1:3">
      <c r="A61" s="892" t="s">
        <v>52</v>
      </c>
      <c r="B61" s="893"/>
      <c r="C61" s="240">
        <f>C54+C55-C58</f>
        <v>4229.97</v>
      </c>
    </row>
    <row r="62" spans="1:3">
      <c r="A62" s="894" t="s">
        <v>280</v>
      </c>
      <c r="B62" s="895"/>
      <c r="C62" s="881"/>
    </row>
    <row r="63" spans="1:3">
      <c r="A63" s="873" t="s">
        <v>49</v>
      </c>
      <c r="B63" s="874"/>
      <c r="C63" s="235"/>
    </row>
    <row r="64" spans="1:3">
      <c r="A64" s="875" t="s">
        <v>59</v>
      </c>
      <c r="B64" s="876"/>
      <c r="C64" s="242"/>
    </row>
    <row r="65" spans="1:5">
      <c r="A65" s="875" t="s">
        <v>63</v>
      </c>
      <c r="B65" s="876"/>
      <c r="C65" s="242"/>
    </row>
    <row r="66" spans="1:5">
      <c r="A66" s="877" t="s">
        <v>282</v>
      </c>
      <c r="B66" s="878"/>
      <c r="C66" s="241">
        <f>C63+C64-C65</f>
        <v>0</v>
      </c>
    </row>
    <row r="67" spans="1:5">
      <c r="A67" s="879" t="s">
        <v>53</v>
      </c>
      <c r="B67" s="880"/>
      <c r="C67" s="881"/>
    </row>
    <row r="68" spans="1:5">
      <c r="A68" s="873" t="s">
        <v>49</v>
      </c>
      <c r="B68" s="874"/>
      <c r="C68" s="235">
        <f>C45-C54-C63</f>
        <v>0</v>
      </c>
    </row>
    <row r="69" spans="1:5" ht="14.4" thickBot="1">
      <c r="A69" s="882" t="s">
        <v>52</v>
      </c>
      <c r="B69" s="883"/>
      <c r="C69" s="243">
        <f>C52-C61-C66</f>
        <v>0</v>
      </c>
    </row>
    <row r="77" spans="1:5">
      <c r="A77" s="884" t="s">
        <v>392</v>
      </c>
      <c r="B77" s="885"/>
      <c r="C77" s="885"/>
      <c r="D77" s="885"/>
      <c r="E77" s="885"/>
    </row>
    <row r="78" spans="1:5" ht="14.4" thickBot="1">
      <c r="A78" s="32"/>
      <c r="B78" s="33"/>
      <c r="C78" s="33"/>
      <c r="D78" s="33"/>
      <c r="E78" s="33"/>
    </row>
    <row r="79" spans="1:5" ht="172.2" thickBot="1">
      <c r="A79" s="34" t="s">
        <v>121</v>
      </c>
      <c r="B79" s="35" t="s">
        <v>283</v>
      </c>
      <c r="C79" s="35" t="s">
        <v>284</v>
      </c>
      <c r="D79" s="35" t="s">
        <v>285</v>
      </c>
      <c r="E79" s="36" t="s">
        <v>250</v>
      </c>
    </row>
    <row r="80" spans="1:5" ht="14.4" thickBot="1">
      <c r="A80" s="37" t="s">
        <v>39</v>
      </c>
      <c r="B80" s="38"/>
      <c r="C80" s="38"/>
      <c r="D80" s="38"/>
      <c r="E80" s="39"/>
    </row>
    <row r="81" spans="1:5" ht="26.4">
      <c r="A81" s="40" t="s">
        <v>256</v>
      </c>
      <c r="B81" s="41"/>
      <c r="C81" s="41"/>
      <c r="D81" s="41"/>
      <c r="E81" s="42">
        <f>B81+C81+D81</f>
        <v>0</v>
      </c>
    </row>
    <row r="82" spans="1:5">
      <c r="A82" s="43" t="s">
        <v>59</v>
      </c>
      <c r="B82" s="44">
        <f>SUM(B83:B84)</f>
        <v>0</v>
      </c>
      <c r="C82" s="44">
        <f>SUM(C83:C84)</f>
        <v>0</v>
      </c>
      <c r="D82" s="44">
        <f>SUM(D83:D84)</f>
        <v>0</v>
      </c>
      <c r="E82" s="45">
        <f>SUM(E83:E84)</f>
        <v>0</v>
      </c>
    </row>
    <row r="83" spans="1:5">
      <c r="A83" s="46" t="s">
        <v>257</v>
      </c>
      <c r="B83" s="47"/>
      <c r="C83" s="47"/>
      <c r="D83" s="47"/>
      <c r="E83" s="48">
        <f>B83+C83+D83</f>
        <v>0</v>
      </c>
    </row>
    <row r="84" spans="1:5">
      <c r="A84" s="46" t="s">
        <v>286</v>
      </c>
      <c r="B84" s="47"/>
      <c r="C84" s="47"/>
      <c r="D84" s="47"/>
      <c r="E84" s="48">
        <f>B84+C84+D84</f>
        <v>0</v>
      </c>
    </row>
    <row r="85" spans="1:5">
      <c r="A85" s="43" t="s">
        <v>63</v>
      </c>
      <c r="B85" s="44">
        <f>SUM(B86:B88)</f>
        <v>0</v>
      </c>
      <c r="C85" s="44">
        <f>SUM(C86:C88)</f>
        <v>0</v>
      </c>
      <c r="D85" s="44">
        <f>SUM(D86:D88)</f>
        <v>0</v>
      </c>
      <c r="E85" s="45">
        <f>SUM(E86:E88)</f>
        <v>0</v>
      </c>
    </row>
    <row r="86" spans="1:5">
      <c r="A86" s="46" t="s">
        <v>258</v>
      </c>
      <c r="B86" s="47"/>
      <c r="C86" s="47"/>
      <c r="D86" s="47"/>
      <c r="E86" s="48">
        <f>B86+C86+D86</f>
        <v>0</v>
      </c>
    </row>
    <row r="87" spans="1:5">
      <c r="A87" s="46" t="s">
        <v>259</v>
      </c>
      <c r="B87" s="47"/>
      <c r="C87" s="47"/>
      <c r="D87" s="47"/>
      <c r="E87" s="48">
        <f>B87+C87+D87</f>
        <v>0</v>
      </c>
    </row>
    <row r="88" spans="1:5">
      <c r="A88" s="49" t="s">
        <v>287</v>
      </c>
      <c r="B88" s="47"/>
      <c r="C88" s="47"/>
      <c r="D88" s="47"/>
      <c r="E88" s="48">
        <f>B88+C88+D88</f>
        <v>0</v>
      </c>
    </row>
    <row r="89" spans="1:5" ht="27" thickBot="1">
      <c r="A89" s="50" t="s">
        <v>260</v>
      </c>
      <c r="B89" s="51">
        <f>B81+B82-B85</f>
        <v>0</v>
      </c>
      <c r="C89" s="51">
        <f>C81+C82-C85</f>
        <v>0</v>
      </c>
      <c r="D89" s="51">
        <f>D81+D82-D85</f>
        <v>0</v>
      </c>
      <c r="E89" s="52">
        <f>E81+E82-E85</f>
        <v>0</v>
      </c>
    </row>
    <row r="90" spans="1:5" ht="14.4" thickBot="1">
      <c r="A90" s="53" t="s">
        <v>261</v>
      </c>
      <c r="B90" s="54"/>
      <c r="C90" s="54"/>
      <c r="D90" s="54"/>
      <c r="E90" s="55"/>
    </row>
    <row r="91" spans="1:5">
      <c r="A91" s="40" t="s">
        <v>267</v>
      </c>
      <c r="B91" s="41"/>
      <c r="C91" s="41"/>
      <c r="D91" s="41"/>
      <c r="E91" s="42">
        <f>B91+C91+D91</f>
        <v>0</v>
      </c>
    </row>
    <row r="92" spans="1:5">
      <c r="A92" s="43" t="s">
        <v>59</v>
      </c>
      <c r="B92" s="44">
        <f>SUM(B93:B93)</f>
        <v>0</v>
      </c>
      <c r="C92" s="44">
        <f>SUM(C93:C93)</f>
        <v>0</v>
      </c>
      <c r="D92" s="44">
        <f>SUM(D93:D93)</f>
        <v>0</v>
      </c>
      <c r="E92" s="45">
        <f>SUM(E93:E93)</f>
        <v>0</v>
      </c>
    </row>
    <row r="93" spans="1:5">
      <c r="A93" s="46" t="s">
        <v>262</v>
      </c>
      <c r="B93" s="47"/>
      <c r="C93" s="47"/>
      <c r="D93" s="47"/>
      <c r="E93" s="48">
        <f>B93+C93+D93</f>
        <v>0</v>
      </c>
    </row>
    <row r="94" spans="1:5">
      <c r="A94" s="43" t="s">
        <v>63</v>
      </c>
      <c r="B94" s="44">
        <f>SUM(B95:B97)</f>
        <v>0</v>
      </c>
      <c r="C94" s="44">
        <f>SUM(C95:C97)</f>
        <v>0</v>
      </c>
      <c r="D94" s="44">
        <f>SUM(D95:D97)</f>
        <v>0</v>
      </c>
      <c r="E94" s="45">
        <f>SUM(E95:E97)</f>
        <v>0</v>
      </c>
    </row>
    <row r="95" spans="1:5">
      <c r="A95" s="46" t="s">
        <v>263</v>
      </c>
      <c r="B95" s="47"/>
      <c r="C95" s="47"/>
      <c r="D95" s="47"/>
      <c r="E95" s="48">
        <f>B95+C95+D95</f>
        <v>0</v>
      </c>
    </row>
    <row r="96" spans="1:5">
      <c r="A96" s="46" t="s">
        <v>264</v>
      </c>
      <c r="B96" s="47"/>
      <c r="C96" s="47"/>
      <c r="D96" s="47"/>
      <c r="E96" s="48">
        <f>B96+C96+D96</f>
        <v>0</v>
      </c>
    </row>
    <row r="97" spans="1:5">
      <c r="A97" s="56" t="s">
        <v>265</v>
      </c>
      <c r="B97" s="47"/>
      <c r="C97" s="47"/>
      <c r="D97" s="47"/>
      <c r="E97" s="48">
        <f>B97+C97+D97</f>
        <v>0</v>
      </c>
    </row>
    <row r="98" spans="1:5" ht="14.4" thickBot="1">
      <c r="A98" s="50" t="s">
        <v>266</v>
      </c>
      <c r="B98" s="51">
        <f>B91+B92-B94</f>
        <v>0</v>
      </c>
      <c r="C98" s="51">
        <f>C91+C92-C94</f>
        <v>0</v>
      </c>
      <c r="D98" s="51">
        <f>D91+D92-D94</f>
        <v>0</v>
      </c>
      <c r="E98" s="52">
        <f>E91+E92-E94</f>
        <v>0</v>
      </c>
    </row>
    <row r="106" spans="1:5" ht="48" customHeight="1">
      <c r="A106" s="601" t="s">
        <v>391</v>
      </c>
      <c r="B106" s="865"/>
      <c r="C106" s="865"/>
    </row>
    <row r="107" spans="1:5">
      <c r="A107" s="863"/>
      <c r="B107" s="864"/>
      <c r="C107" s="864"/>
    </row>
    <row r="108" spans="1:5">
      <c r="A108" s="57" t="s">
        <v>31</v>
      </c>
      <c r="B108" s="57" t="s">
        <v>167</v>
      </c>
      <c r="C108" s="57" t="s">
        <v>168</v>
      </c>
    </row>
    <row r="109" spans="1:5">
      <c r="A109" s="58" t="s">
        <v>288</v>
      </c>
      <c r="B109" s="59"/>
      <c r="C109" s="59"/>
    </row>
    <row r="110" spans="1:5">
      <c r="A110" s="60" t="s">
        <v>148</v>
      </c>
      <c r="B110" s="60"/>
      <c r="C110" s="60"/>
    </row>
    <row r="111" spans="1:5">
      <c r="A111" s="61" t="s">
        <v>120</v>
      </c>
      <c r="B111" s="62"/>
      <c r="C111" s="63"/>
    </row>
    <row r="114" spans="1:9">
      <c r="A114" s="601" t="s">
        <v>390</v>
      </c>
      <c r="B114" s="865"/>
      <c r="C114" s="865"/>
      <c r="D114" s="602"/>
      <c r="E114" s="602"/>
      <c r="F114" s="602"/>
      <c r="G114" s="602"/>
    </row>
    <row r="115" spans="1:9" ht="14.4" thickBot="1">
      <c r="A115" s="866"/>
      <c r="B115" s="867"/>
      <c r="C115" s="867"/>
    </row>
    <row r="116" spans="1:9" ht="13.5" customHeight="1">
      <c r="A116" s="868"/>
      <c r="B116" s="870" t="s">
        <v>289</v>
      </c>
      <c r="C116" s="871"/>
      <c r="D116" s="871"/>
      <c r="E116" s="871"/>
      <c r="F116" s="872"/>
      <c r="G116" s="870" t="s">
        <v>290</v>
      </c>
      <c r="H116" s="871"/>
      <c r="I116" s="872"/>
    </row>
    <row r="117" spans="1:9" ht="52.8">
      <c r="A117" s="869"/>
      <c r="B117" s="374" t="s">
        <v>155</v>
      </c>
      <c r="C117" s="474" t="s">
        <v>360</v>
      </c>
      <c r="D117" s="474" t="s">
        <v>163</v>
      </c>
      <c r="E117" s="474" t="s">
        <v>144</v>
      </c>
      <c r="F117" s="452" t="s">
        <v>430</v>
      </c>
      <c r="G117" s="438" t="s">
        <v>74</v>
      </c>
      <c r="H117" s="457" t="s">
        <v>414</v>
      </c>
      <c r="I117" s="367" t="s">
        <v>45</v>
      </c>
    </row>
    <row r="118" spans="1:9">
      <c r="A118" s="375" t="s">
        <v>167</v>
      </c>
      <c r="B118" s="376"/>
      <c r="C118" s="64"/>
      <c r="D118" s="64"/>
      <c r="E118" s="455"/>
      <c r="F118" s="453"/>
      <c r="G118" s="377"/>
      <c r="H118" s="64"/>
      <c r="I118" s="368"/>
    </row>
    <row r="119" spans="1:9" ht="36">
      <c r="A119" s="466" t="s">
        <v>436</v>
      </c>
      <c r="B119" s="378"/>
      <c r="C119" s="65"/>
      <c r="D119" s="65"/>
      <c r="E119" s="455"/>
      <c r="F119" s="453"/>
      <c r="G119" s="377"/>
      <c r="H119" s="65"/>
      <c r="I119" s="369"/>
    </row>
    <row r="120" spans="1:9" ht="36.6" thickBot="1">
      <c r="A120" s="467" t="s">
        <v>437</v>
      </c>
      <c r="B120" s="379"/>
      <c r="C120" s="372"/>
      <c r="D120" s="372"/>
      <c r="E120" s="455"/>
      <c r="F120" s="453"/>
      <c r="G120" s="377"/>
      <c r="H120" s="372"/>
      <c r="I120" s="370"/>
    </row>
    <row r="121" spans="1:9" ht="14.4" thickBot="1">
      <c r="A121" s="380" t="s">
        <v>168</v>
      </c>
      <c r="B121" s="381">
        <f t="shared" ref="B121:I121" si="10">B118+B119-B120</f>
        <v>0</v>
      </c>
      <c r="C121" s="371">
        <f t="shared" si="10"/>
        <v>0</v>
      </c>
      <c r="D121" s="371">
        <f t="shared" si="10"/>
        <v>0</v>
      </c>
      <c r="E121" s="456">
        <f t="shared" si="10"/>
        <v>0</v>
      </c>
      <c r="F121" s="454">
        <f t="shared" si="10"/>
        <v>0</v>
      </c>
      <c r="G121" s="382">
        <f t="shared" si="10"/>
        <v>0</v>
      </c>
      <c r="H121" s="439">
        <f t="shared" si="10"/>
        <v>0</v>
      </c>
      <c r="I121" s="383">
        <f t="shared" si="10"/>
        <v>0</v>
      </c>
    </row>
    <row r="124" spans="1:9">
      <c r="A124" s="601" t="s">
        <v>389</v>
      </c>
      <c r="B124" s="865"/>
      <c r="C124" s="865"/>
    </row>
    <row r="125" spans="1:9" ht="14.4" thickBot="1">
      <c r="A125" s="866"/>
      <c r="B125" s="867"/>
      <c r="C125" s="867"/>
    </row>
    <row r="126" spans="1:9">
      <c r="A126" s="66" t="s">
        <v>31</v>
      </c>
      <c r="B126" s="67" t="s">
        <v>167</v>
      </c>
      <c r="C126" s="68" t="s">
        <v>168</v>
      </c>
    </row>
    <row r="127" spans="1:9" ht="27" thickBot="1">
      <c r="A127" s="69" t="s">
        <v>291</v>
      </c>
      <c r="B127" s="70"/>
      <c r="C127" s="71"/>
    </row>
    <row r="131" spans="1:4" ht="50.25" customHeight="1">
      <c r="A131" s="601" t="s">
        <v>403</v>
      </c>
      <c r="B131" s="865"/>
      <c r="C131" s="865"/>
      <c r="D131" s="602"/>
    </row>
    <row r="132" spans="1:4" ht="14.4" thickBot="1">
      <c r="A132" s="851"/>
      <c r="B132" s="852"/>
      <c r="C132" s="852"/>
    </row>
    <row r="133" spans="1:4">
      <c r="A133" s="853" t="s">
        <v>121</v>
      </c>
      <c r="B133" s="854"/>
      <c r="C133" s="67" t="s">
        <v>167</v>
      </c>
      <c r="D133" s="68" t="s">
        <v>168</v>
      </c>
    </row>
    <row r="134" spans="1:4" ht="66" customHeight="1">
      <c r="A134" s="855" t="s">
        <v>292</v>
      </c>
      <c r="B134" s="856"/>
      <c r="C134" s="59">
        <f>C136+SUM(C137:C140)</f>
        <v>0</v>
      </c>
      <c r="D134" s="264">
        <f>D136+SUM(D137:D140)</f>
        <v>0</v>
      </c>
    </row>
    <row r="135" spans="1:4">
      <c r="A135" s="857" t="s">
        <v>148</v>
      </c>
      <c r="B135" s="858"/>
      <c r="C135" s="72"/>
      <c r="D135" s="265"/>
    </row>
    <row r="136" spans="1:4">
      <c r="A136" s="859" t="s">
        <v>29</v>
      </c>
      <c r="B136" s="860"/>
      <c r="C136" s="73"/>
      <c r="D136" s="266"/>
    </row>
    <row r="137" spans="1:4">
      <c r="A137" s="861" t="s">
        <v>276</v>
      </c>
      <c r="B137" s="862"/>
      <c r="C137" s="74"/>
      <c r="D137" s="267"/>
    </row>
    <row r="138" spans="1:4">
      <c r="A138" s="861" t="s">
        <v>156</v>
      </c>
      <c r="B138" s="862"/>
      <c r="C138" s="74"/>
      <c r="D138" s="267"/>
    </row>
    <row r="139" spans="1:4">
      <c r="A139" s="861" t="s">
        <v>157</v>
      </c>
      <c r="B139" s="862"/>
      <c r="C139" s="74"/>
      <c r="D139" s="267"/>
    </row>
    <row r="140" spans="1:4">
      <c r="A140" s="861" t="s">
        <v>158</v>
      </c>
      <c r="B140" s="862"/>
      <c r="C140" s="74"/>
      <c r="D140" s="267"/>
    </row>
    <row r="158" spans="1:9">
      <c r="A158" s="489" t="s">
        <v>361</v>
      </c>
      <c r="B158" s="682"/>
      <c r="C158" s="682"/>
      <c r="D158" s="682"/>
      <c r="E158" s="682"/>
      <c r="F158" s="682"/>
      <c r="G158" s="682"/>
      <c r="H158" s="682"/>
      <c r="I158" s="682"/>
    </row>
    <row r="159" spans="1:9" ht="16.2" thickBot="1">
      <c r="A159" s="75"/>
      <c r="B159" s="76"/>
      <c r="C159" s="76"/>
      <c r="D159" s="76"/>
      <c r="E159" s="76" t="s">
        <v>51</v>
      </c>
      <c r="F159" s="77"/>
      <c r="G159" s="77"/>
      <c r="H159" s="77"/>
      <c r="I159" s="77"/>
    </row>
    <row r="160" spans="1:9" ht="89.25" customHeight="1" thickBot="1">
      <c r="A160" s="717" t="s">
        <v>28</v>
      </c>
      <c r="B160" s="839"/>
      <c r="C160" s="79" t="s">
        <v>293</v>
      </c>
      <c r="D160" s="78" t="s">
        <v>71</v>
      </c>
      <c r="E160" s="79" t="s">
        <v>386</v>
      </c>
      <c r="F160" s="244" t="s">
        <v>387</v>
      </c>
      <c r="G160" s="79" t="s">
        <v>415</v>
      </c>
      <c r="H160" s="79" t="s">
        <v>388</v>
      </c>
      <c r="I160" s="80" t="s">
        <v>416</v>
      </c>
    </row>
    <row r="161" spans="1:9">
      <c r="A161" s="81"/>
      <c r="B161" s="82" t="s">
        <v>167</v>
      </c>
      <c r="C161" s="112"/>
      <c r="D161" s="83"/>
      <c r="E161" s="84"/>
      <c r="F161" s="83"/>
      <c r="G161" s="84"/>
      <c r="H161" s="84"/>
      <c r="I161" s="85"/>
    </row>
    <row r="162" spans="1:9">
      <c r="A162" s="86"/>
      <c r="B162" s="87" t="s">
        <v>72</v>
      </c>
      <c r="C162" s="113"/>
      <c r="D162" s="88"/>
      <c r="E162" s="89"/>
      <c r="F162" s="88"/>
      <c r="G162" s="89"/>
      <c r="H162" s="89"/>
      <c r="I162" s="90"/>
    </row>
    <row r="163" spans="1:9">
      <c r="A163" s="91" t="s">
        <v>136</v>
      </c>
      <c r="B163" s="92"/>
      <c r="C163" s="114"/>
      <c r="D163" s="93"/>
      <c r="E163" s="94"/>
      <c r="F163" s="93"/>
      <c r="G163" s="94"/>
      <c r="H163" s="94"/>
      <c r="I163" s="95"/>
    </row>
    <row r="164" spans="1:9">
      <c r="A164" s="91" t="s">
        <v>137</v>
      </c>
      <c r="B164" s="92"/>
      <c r="C164" s="114"/>
      <c r="D164" s="93"/>
      <c r="E164" s="94"/>
      <c r="F164" s="93"/>
      <c r="G164" s="94"/>
      <c r="H164" s="94"/>
      <c r="I164" s="95"/>
    </row>
    <row r="165" spans="1:9" ht="14.4" thickBot="1">
      <c r="A165" s="96" t="s">
        <v>73</v>
      </c>
      <c r="B165" s="97"/>
      <c r="C165" s="115"/>
      <c r="D165" s="98"/>
      <c r="E165" s="99"/>
      <c r="F165" s="98"/>
      <c r="G165" s="99"/>
      <c r="H165" s="99"/>
      <c r="I165" s="100"/>
    </row>
    <row r="166" spans="1:9" ht="14.4" thickBot="1">
      <c r="A166" s="101"/>
      <c r="B166" s="102" t="s">
        <v>162</v>
      </c>
      <c r="C166" s="103"/>
      <c r="D166" s="103"/>
      <c r="E166" s="103">
        <f>SUM(E163:E165)</f>
        <v>0</v>
      </c>
      <c r="F166" s="103">
        <f>SUM(F163:F165)</f>
        <v>0</v>
      </c>
      <c r="G166" s="103">
        <f>SUM(G163:G165)</f>
        <v>0</v>
      </c>
      <c r="H166" s="103"/>
      <c r="I166" s="103"/>
    </row>
    <row r="167" spans="1:9" ht="87.75" customHeight="1" thickBot="1">
      <c r="A167" s="717" t="s">
        <v>28</v>
      </c>
      <c r="B167" s="718"/>
      <c r="C167" s="79" t="s">
        <v>293</v>
      </c>
      <c r="D167" s="78" t="s">
        <v>71</v>
      </c>
      <c r="E167" s="79" t="s">
        <v>386</v>
      </c>
      <c r="F167" s="244" t="s">
        <v>387</v>
      </c>
      <c r="G167" s="79" t="s">
        <v>415</v>
      </c>
      <c r="H167" s="79" t="s">
        <v>388</v>
      </c>
      <c r="I167" s="80" t="s">
        <v>416</v>
      </c>
    </row>
    <row r="168" spans="1:9" ht="14.4" thickBot="1">
      <c r="A168" s="104"/>
      <c r="B168" s="105" t="s">
        <v>168</v>
      </c>
      <c r="C168" s="116"/>
      <c r="D168" s="106"/>
      <c r="E168" s="107"/>
      <c r="F168" s="106"/>
      <c r="G168" s="107"/>
      <c r="H168" s="107"/>
      <c r="I168" s="108"/>
    </row>
    <row r="169" spans="1:9">
      <c r="A169" s="86"/>
      <c r="B169" s="87" t="s">
        <v>72</v>
      </c>
      <c r="C169" s="113"/>
      <c r="D169" s="88"/>
      <c r="E169" s="89"/>
      <c r="F169" s="88"/>
      <c r="G169" s="89"/>
      <c r="H169" s="89"/>
      <c r="I169" s="90"/>
    </row>
    <row r="170" spans="1:9">
      <c r="A170" s="91" t="s">
        <v>136</v>
      </c>
      <c r="B170" s="92"/>
      <c r="C170" s="114"/>
      <c r="D170" s="93"/>
      <c r="E170" s="94"/>
      <c r="F170" s="93"/>
      <c r="G170" s="94"/>
      <c r="H170" s="94"/>
      <c r="I170" s="95"/>
    </row>
    <row r="171" spans="1:9">
      <c r="A171" s="91" t="s">
        <v>137</v>
      </c>
      <c r="B171" s="92"/>
      <c r="C171" s="114"/>
      <c r="D171" s="93"/>
      <c r="E171" s="94"/>
      <c r="F171" s="93"/>
      <c r="G171" s="94"/>
      <c r="H171" s="94"/>
      <c r="I171" s="95"/>
    </row>
    <row r="172" spans="1:9" ht="14.4" thickBot="1">
      <c r="A172" s="96" t="s">
        <v>73</v>
      </c>
      <c r="B172" s="97"/>
      <c r="C172" s="115"/>
      <c r="D172" s="98"/>
      <c r="E172" s="99"/>
      <c r="F172" s="98"/>
      <c r="G172" s="99"/>
      <c r="H172" s="99"/>
      <c r="I172" s="100"/>
    </row>
    <row r="173" spans="1:9" ht="14.4" thickBot="1">
      <c r="A173" s="109"/>
      <c r="B173" s="102" t="s">
        <v>162</v>
      </c>
      <c r="C173" s="103"/>
      <c r="D173" s="110"/>
      <c r="E173" s="103">
        <f>SUM(E170:E172)</f>
        <v>0</v>
      </c>
      <c r="F173" s="103">
        <f>SUM(F170:F172)</f>
        <v>0</v>
      </c>
      <c r="G173" s="103">
        <f>SUM(G170:G172)</f>
        <v>0</v>
      </c>
      <c r="H173" s="103"/>
      <c r="I173" s="111"/>
    </row>
    <row r="176" spans="1:9">
      <c r="A176" s="840" t="s">
        <v>431</v>
      </c>
      <c r="B176" s="841"/>
      <c r="C176" s="841"/>
      <c r="D176" s="841"/>
      <c r="E176" s="841"/>
      <c r="F176" s="841"/>
      <c r="G176" s="841"/>
      <c r="H176" s="841"/>
      <c r="I176" s="841"/>
    </row>
    <row r="177" spans="1:9" ht="14.4" thickBot="1">
      <c r="A177" s="130"/>
      <c r="B177" s="131"/>
      <c r="C177" s="131"/>
      <c r="D177" s="131"/>
      <c r="E177" s="130"/>
      <c r="F177" s="130"/>
      <c r="G177" s="130"/>
      <c r="H177" s="130"/>
      <c r="I177" s="130"/>
    </row>
    <row r="178" spans="1:9" ht="14.4" thickBot="1">
      <c r="A178" s="842" t="s">
        <v>254</v>
      </c>
      <c r="B178" s="843"/>
      <c r="C178" s="843"/>
      <c r="D178" s="844"/>
      <c r="E178" s="733" t="s">
        <v>167</v>
      </c>
      <c r="F178" s="538" t="s">
        <v>255</v>
      </c>
      <c r="G178" s="539"/>
      <c r="H178" s="540"/>
      <c r="I178" s="848" t="s">
        <v>168</v>
      </c>
    </row>
    <row r="179" spans="1:9" ht="27" thickBot="1">
      <c r="A179" s="845"/>
      <c r="B179" s="846"/>
      <c r="C179" s="846"/>
      <c r="D179" s="847"/>
      <c r="E179" s="734"/>
      <c r="F179" s="133" t="s">
        <v>59</v>
      </c>
      <c r="G179" s="134" t="s">
        <v>295</v>
      </c>
      <c r="H179" s="133" t="s">
        <v>296</v>
      </c>
      <c r="I179" s="849"/>
    </row>
    <row r="180" spans="1:9">
      <c r="A180" s="135">
        <v>1</v>
      </c>
      <c r="B180" s="777" t="s">
        <v>163</v>
      </c>
      <c r="C180" s="850"/>
      <c r="D180" s="778"/>
      <c r="E180" s="136"/>
      <c r="F180" s="137"/>
      <c r="G180" s="137"/>
      <c r="H180" s="137"/>
      <c r="I180" s="138">
        <f>E180+F180-G180-H180</f>
        <v>0</v>
      </c>
    </row>
    <row r="181" spans="1:9">
      <c r="A181" s="148"/>
      <c r="B181" s="828" t="s">
        <v>297</v>
      </c>
      <c r="C181" s="829"/>
      <c r="D181" s="830"/>
      <c r="E181" s="149"/>
      <c r="F181" s="144"/>
      <c r="G181" s="144"/>
      <c r="H181" s="144"/>
      <c r="I181" s="150">
        <f>E181+F181-G181-H181</f>
        <v>0</v>
      </c>
    </row>
    <row r="182" spans="1:9">
      <c r="A182" s="139" t="s">
        <v>178</v>
      </c>
      <c r="B182" s="831" t="s">
        <v>164</v>
      </c>
      <c r="C182" s="832"/>
      <c r="D182" s="833"/>
      <c r="E182" s="140"/>
      <c r="F182" s="141"/>
      <c r="G182" s="141"/>
      <c r="H182" s="141"/>
      <c r="I182" s="142">
        <f>E182+F182-G182-H182</f>
        <v>0</v>
      </c>
    </row>
    <row r="183" spans="1:9">
      <c r="A183" s="139"/>
      <c r="B183" s="828" t="s">
        <v>297</v>
      </c>
      <c r="C183" s="829"/>
      <c r="D183" s="830"/>
      <c r="E183" s="151"/>
      <c r="F183" s="141"/>
      <c r="G183" s="141"/>
      <c r="H183" s="141"/>
      <c r="I183" s="141">
        <f>E183+F183-G183-H183</f>
        <v>0</v>
      </c>
    </row>
    <row r="184" spans="1:9" ht="14.4" thickBot="1">
      <c r="A184" s="143" t="s">
        <v>180</v>
      </c>
      <c r="B184" s="831" t="s">
        <v>268</v>
      </c>
      <c r="C184" s="832"/>
      <c r="D184" s="833"/>
      <c r="E184" s="140"/>
      <c r="F184" s="141"/>
      <c r="G184" s="141"/>
      <c r="H184" s="141"/>
      <c r="I184" s="144">
        <f>E184+F184-G184-H184</f>
        <v>0</v>
      </c>
    </row>
    <row r="185" spans="1:9" ht="14.4" thickBot="1">
      <c r="A185" s="834" t="s">
        <v>151</v>
      </c>
      <c r="B185" s="835"/>
      <c r="C185" s="835"/>
      <c r="D185" s="836"/>
      <c r="E185" s="145">
        <f>E180+E182+E184</f>
        <v>0</v>
      </c>
      <c r="F185" s="145">
        <f>F180+F182+F184</f>
        <v>0</v>
      </c>
      <c r="G185" s="145">
        <f>G180+G182+G184</f>
        <v>0</v>
      </c>
      <c r="H185" s="145">
        <f>H180+H182+H184</f>
        <v>0</v>
      </c>
      <c r="I185" s="146">
        <f>I180+I182+I184</f>
        <v>0</v>
      </c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 s="147" t="s">
        <v>277</v>
      </c>
      <c r="B187"/>
      <c r="C187"/>
      <c r="D187"/>
      <c r="E187"/>
      <c r="F187"/>
      <c r="G187"/>
      <c r="H187"/>
      <c r="I187"/>
    </row>
    <row r="188" spans="1:9">
      <c r="A188" s="147" t="s">
        <v>417</v>
      </c>
      <c r="B188"/>
      <c r="C188"/>
      <c r="D188"/>
      <c r="E188"/>
      <c r="F188"/>
      <c r="G188"/>
      <c r="H188"/>
      <c r="I188"/>
    </row>
    <row r="190" spans="1:9">
      <c r="A190" s="537" t="s">
        <v>385</v>
      </c>
      <c r="B190" s="800"/>
      <c r="C190" s="800"/>
      <c r="D190" s="800"/>
      <c r="E190" s="800"/>
      <c r="F190" s="800"/>
      <c r="G190" s="800"/>
    </row>
    <row r="191" spans="1:9" ht="14.4" thickBot="1">
      <c r="A191" s="152"/>
      <c r="B191" s="153"/>
      <c r="C191" s="154"/>
      <c r="D191" s="154"/>
      <c r="E191" s="154"/>
      <c r="F191" s="154"/>
      <c r="G191" s="154"/>
    </row>
    <row r="192" spans="1:9" ht="27" thickBot="1">
      <c r="A192" s="735" t="s">
        <v>146</v>
      </c>
      <c r="B192" s="837"/>
      <c r="C192" s="477" t="s">
        <v>271</v>
      </c>
      <c r="D192" s="117" t="s">
        <v>85</v>
      </c>
      <c r="E192" s="119" t="s">
        <v>298</v>
      </c>
      <c r="F192" s="117" t="s">
        <v>299</v>
      </c>
      <c r="G192" s="132" t="s">
        <v>306</v>
      </c>
    </row>
    <row r="193" spans="1:7" ht="26.25" customHeight="1">
      <c r="A193" s="838" t="s">
        <v>86</v>
      </c>
      <c r="B193" s="792"/>
      <c r="C193" s="155"/>
      <c r="D193" s="155"/>
      <c r="E193" s="155"/>
      <c r="F193" s="155"/>
      <c r="G193" s="156">
        <f>C193+D193-E193-F193</f>
        <v>0</v>
      </c>
    </row>
    <row r="194" spans="1:7" ht="25.5" customHeight="1">
      <c r="A194" s="825" t="s">
        <v>236</v>
      </c>
      <c r="B194" s="783"/>
      <c r="C194" s="157"/>
      <c r="D194" s="157"/>
      <c r="E194" s="157"/>
      <c r="F194" s="157"/>
      <c r="G194" s="158">
        <f t="shared" ref="G194:G201" si="11">C194+D194-E194-F194</f>
        <v>0</v>
      </c>
    </row>
    <row r="195" spans="1:7">
      <c r="A195" s="825" t="s">
        <v>237</v>
      </c>
      <c r="B195" s="783"/>
      <c r="C195" s="157"/>
      <c r="D195" s="157"/>
      <c r="E195" s="157"/>
      <c r="F195" s="157"/>
      <c r="G195" s="158">
        <f t="shared" si="11"/>
        <v>0</v>
      </c>
    </row>
    <row r="196" spans="1:7">
      <c r="A196" s="825" t="s">
        <v>238</v>
      </c>
      <c r="B196" s="783"/>
      <c r="C196" s="157"/>
      <c r="D196" s="157"/>
      <c r="E196" s="157"/>
      <c r="F196" s="157"/>
      <c r="G196" s="158">
        <f t="shared" si="11"/>
        <v>0</v>
      </c>
    </row>
    <row r="197" spans="1:7" ht="38.25" customHeight="1">
      <c r="A197" s="825" t="s">
        <v>300</v>
      </c>
      <c r="B197" s="783"/>
      <c r="C197" s="157"/>
      <c r="D197" s="157"/>
      <c r="E197" s="157"/>
      <c r="F197" s="157"/>
      <c r="G197" s="158">
        <f t="shared" si="11"/>
        <v>0</v>
      </c>
    </row>
    <row r="198" spans="1:7" ht="25.5" customHeight="1">
      <c r="A198" s="592" t="s">
        <v>239</v>
      </c>
      <c r="B198" s="783"/>
      <c r="C198" s="157"/>
      <c r="D198" s="157"/>
      <c r="E198" s="157"/>
      <c r="F198" s="157"/>
      <c r="G198" s="158">
        <f t="shared" si="11"/>
        <v>0</v>
      </c>
    </row>
    <row r="199" spans="1:7">
      <c r="A199" s="592" t="s">
        <v>240</v>
      </c>
      <c r="B199" s="783"/>
      <c r="C199" s="157"/>
      <c r="D199" s="157"/>
      <c r="E199" s="157"/>
      <c r="F199" s="157"/>
      <c r="G199" s="158">
        <f t="shared" si="11"/>
        <v>0</v>
      </c>
    </row>
    <row r="200" spans="1:7" ht="24.75" customHeight="1">
      <c r="A200" s="592" t="s">
        <v>301</v>
      </c>
      <c r="B200" s="783"/>
      <c r="C200" s="157"/>
      <c r="D200" s="157"/>
      <c r="E200" s="157"/>
      <c r="F200" s="157"/>
      <c r="G200" s="158">
        <f t="shared" si="11"/>
        <v>0</v>
      </c>
    </row>
    <row r="201" spans="1:7" ht="27.75" customHeight="1" thickBot="1">
      <c r="A201" s="826" t="s">
        <v>24</v>
      </c>
      <c r="B201" s="786"/>
      <c r="C201" s="159"/>
      <c r="D201" s="159"/>
      <c r="E201" s="159"/>
      <c r="F201" s="159"/>
      <c r="G201" s="160">
        <f t="shared" si="11"/>
        <v>0</v>
      </c>
    </row>
    <row r="202" spans="1:7">
      <c r="A202" s="827" t="s">
        <v>246</v>
      </c>
      <c r="B202" s="792"/>
      <c r="C202" s="161">
        <f>SUM(C203:C222)</f>
        <v>0</v>
      </c>
      <c r="D202" s="161">
        <f>SUM(D203:D222)</f>
        <v>0</v>
      </c>
      <c r="E202" s="161">
        <f>SUM(E203:E222)</f>
        <v>0</v>
      </c>
      <c r="F202" s="161">
        <f>SUM(F203:F222)</f>
        <v>0</v>
      </c>
      <c r="G202" s="162">
        <f>SUM(G203:G222)</f>
        <v>0</v>
      </c>
    </row>
    <row r="203" spans="1:7">
      <c r="A203" s="793" t="s">
        <v>0</v>
      </c>
      <c r="B203" s="783"/>
      <c r="C203" s="163"/>
      <c r="D203" s="163"/>
      <c r="E203" s="164"/>
      <c r="F203" s="164"/>
      <c r="G203" s="158">
        <f t="shared" ref="G203:G222" si="12">C203+D203-E203-F203</f>
        <v>0</v>
      </c>
    </row>
    <row r="204" spans="1:7">
      <c r="A204" s="793" t="s">
        <v>25</v>
      </c>
      <c r="B204" s="783"/>
      <c r="C204" s="163"/>
      <c r="D204" s="163"/>
      <c r="E204" s="164"/>
      <c r="F204" s="164"/>
      <c r="G204" s="158">
        <f t="shared" si="12"/>
        <v>0</v>
      </c>
    </row>
    <row r="205" spans="1:7" ht="13.5" customHeight="1">
      <c r="A205" s="793" t="s">
        <v>1</v>
      </c>
      <c r="B205" s="783"/>
      <c r="C205" s="163"/>
      <c r="D205" s="163"/>
      <c r="E205" s="164"/>
      <c r="F205" s="164"/>
      <c r="G205" s="158">
        <f t="shared" si="12"/>
        <v>0</v>
      </c>
    </row>
    <row r="206" spans="1:7">
      <c r="A206" s="784" t="s">
        <v>21</v>
      </c>
      <c r="B206" s="783"/>
      <c r="C206" s="163"/>
      <c r="D206" s="163"/>
      <c r="E206" s="164"/>
      <c r="F206" s="164"/>
      <c r="G206" s="158">
        <f t="shared" si="12"/>
        <v>0</v>
      </c>
    </row>
    <row r="207" spans="1:7">
      <c r="A207" s="568" t="s">
        <v>2</v>
      </c>
      <c r="B207" s="783"/>
      <c r="C207" s="163"/>
      <c r="D207" s="163"/>
      <c r="E207" s="164"/>
      <c r="F207" s="164"/>
      <c r="G207" s="158">
        <f t="shared" si="12"/>
        <v>0</v>
      </c>
    </row>
    <row r="208" spans="1:7">
      <c r="A208" s="568" t="s">
        <v>3</v>
      </c>
      <c r="B208" s="783"/>
      <c r="C208" s="163"/>
      <c r="D208" s="163"/>
      <c r="E208" s="164"/>
      <c r="F208" s="164"/>
      <c r="G208" s="158">
        <f t="shared" si="12"/>
        <v>0</v>
      </c>
    </row>
    <row r="209" spans="1:7">
      <c r="A209" s="568" t="s">
        <v>4</v>
      </c>
      <c r="B209" s="783"/>
      <c r="C209" s="163"/>
      <c r="D209" s="163"/>
      <c r="E209" s="164"/>
      <c r="F209" s="164"/>
      <c r="G209" s="158">
        <f t="shared" si="12"/>
        <v>0</v>
      </c>
    </row>
    <row r="210" spans="1:7">
      <c r="A210" s="568" t="s">
        <v>5</v>
      </c>
      <c r="B210" s="783"/>
      <c r="C210" s="163"/>
      <c r="D210" s="163"/>
      <c r="E210" s="164"/>
      <c r="F210" s="164"/>
      <c r="G210" s="158">
        <f t="shared" si="12"/>
        <v>0</v>
      </c>
    </row>
    <row r="211" spans="1:7">
      <c r="A211" s="568" t="s">
        <v>6</v>
      </c>
      <c r="B211" s="783"/>
      <c r="C211" s="163"/>
      <c r="D211" s="163"/>
      <c r="E211" s="164"/>
      <c r="F211" s="164"/>
      <c r="G211" s="158">
        <f t="shared" si="12"/>
        <v>0</v>
      </c>
    </row>
    <row r="212" spans="1:7">
      <c r="A212" s="568" t="s">
        <v>7</v>
      </c>
      <c r="B212" s="783"/>
      <c r="C212" s="163"/>
      <c r="D212" s="163"/>
      <c r="E212" s="164"/>
      <c r="F212" s="164"/>
      <c r="G212" s="158">
        <f t="shared" si="12"/>
        <v>0</v>
      </c>
    </row>
    <row r="213" spans="1:7">
      <c r="A213" s="568" t="s">
        <v>8</v>
      </c>
      <c r="B213" s="783"/>
      <c r="C213" s="163"/>
      <c r="D213" s="163"/>
      <c r="E213" s="164"/>
      <c r="F213" s="164"/>
      <c r="G213" s="158">
        <f t="shared" si="12"/>
        <v>0</v>
      </c>
    </row>
    <row r="214" spans="1:7">
      <c r="A214" s="568" t="s">
        <v>9</v>
      </c>
      <c r="B214" s="783"/>
      <c r="C214" s="163"/>
      <c r="D214" s="163"/>
      <c r="E214" s="164"/>
      <c r="F214" s="164"/>
      <c r="G214" s="158">
        <f t="shared" si="12"/>
        <v>0</v>
      </c>
    </row>
    <row r="215" spans="1:7">
      <c r="A215" s="568" t="s">
        <v>10</v>
      </c>
      <c r="B215" s="783"/>
      <c r="C215" s="163"/>
      <c r="D215" s="163"/>
      <c r="E215" s="164"/>
      <c r="F215" s="164"/>
      <c r="G215" s="158">
        <f t="shared" si="12"/>
        <v>0</v>
      </c>
    </row>
    <row r="216" spans="1:7">
      <c r="A216" s="782" t="s">
        <v>16</v>
      </c>
      <c r="B216" s="783"/>
      <c r="C216" s="163"/>
      <c r="D216" s="163"/>
      <c r="E216" s="164"/>
      <c r="F216" s="164"/>
      <c r="G216" s="158">
        <f>C216+D216-E216-F216</f>
        <v>0</v>
      </c>
    </row>
    <row r="217" spans="1:7">
      <c r="A217" s="782" t="s">
        <v>17</v>
      </c>
      <c r="B217" s="783"/>
      <c r="C217" s="163"/>
      <c r="D217" s="163"/>
      <c r="E217" s="164"/>
      <c r="F217" s="164"/>
      <c r="G217" s="158">
        <f>C217+D217-E217-F217</f>
        <v>0</v>
      </c>
    </row>
    <row r="218" spans="1:7">
      <c r="A218" s="784" t="s">
        <v>18</v>
      </c>
      <c r="B218" s="783"/>
      <c r="C218" s="163"/>
      <c r="D218" s="163"/>
      <c r="E218" s="164"/>
      <c r="F218" s="164"/>
      <c r="G218" s="158">
        <f t="shared" si="12"/>
        <v>0</v>
      </c>
    </row>
    <row r="219" spans="1:7">
      <c r="A219" s="784" t="s">
        <v>19</v>
      </c>
      <c r="B219" s="783"/>
      <c r="C219" s="163"/>
      <c r="D219" s="163"/>
      <c r="E219" s="164"/>
      <c r="F219" s="164"/>
      <c r="G219" s="158">
        <f t="shared" si="12"/>
        <v>0</v>
      </c>
    </row>
    <row r="220" spans="1:7">
      <c r="A220" s="782" t="s">
        <v>418</v>
      </c>
      <c r="B220" s="783"/>
      <c r="C220" s="163"/>
      <c r="D220" s="163"/>
      <c r="E220" s="164"/>
      <c r="F220" s="164"/>
      <c r="G220" s="158">
        <f t="shared" si="12"/>
        <v>0</v>
      </c>
    </row>
    <row r="221" spans="1:7">
      <c r="A221" s="782" t="s">
        <v>20</v>
      </c>
      <c r="B221" s="783"/>
      <c r="C221" s="163"/>
      <c r="D221" s="163"/>
      <c r="E221" s="164"/>
      <c r="F221" s="164"/>
      <c r="G221" s="158">
        <f t="shared" si="12"/>
        <v>0</v>
      </c>
    </row>
    <row r="222" spans="1:7" ht="14.4" thickBot="1">
      <c r="A222" s="785" t="s">
        <v>302</v>
      </c>
      <c r="B222" s="786"/>
      <c r="C222" s="165"/>
      <c r="D222" s="165"/>
      <c r="E222" s="164"/>
      <c r="F222" s="164"/>
      <c r="G222" s="158">
        <f t="shared" si="12"/>
        <v>0</v>
      </c>
    </row>
    <row r="223" spans="1:7" ht="14.4" thickBot="1">
      <c r="A223" s="780" t="s">
        <v>38</v>
      </c>
      <c r="B223" s="824"/>
      <c r="C223" s="166">
        <f>SUM(C193:C202)</f>
        <v>0</v>
      </c>
      <c r="D223" s="166">
        <f>SUM(D193:D202)</f>
        <v>0</v>
      </c>
      <c r="E223" s="166">
        <f>SUM(E193:E202)</f>
        <v>0</v>
      </c>
      <c r="F223" s="166">
        <f>SUM(F193:F202)</f>
        <v>0</v>
      </c>
      <c r="G223" s="468">
        <f>SUM(G193:G202)</f>
        <v>0</v>
      </c>
    </row>
    <row r="224" spans="1:7">
      <c r="A224"/>
      <c r="B224"/>
      <c r="C224"/>
      <c r="D224"/>
      <c r="E224"/>
      <c r="F224"/>
      <c r="G224"/>
    </row>
    <row r="225" spans="1:7">
      <c r="A225" s="13"/>
      <c r="B225" s="13"/>
      <c r="C225" s="13"/>
      <c r="D225" s="13"/>
      <c r="E225" s="13"/>
      <c r="F225" s="13"/>
      <c r="G225" s="13"/>
    </row>
    <row r="226" spans="1:7">
      <c r="A226" s="489" t="s">
        <v>384</v>
      </c>
      <c r="B226" s="803"/>
      <c r="C226" s="803"/>
    </row>
    <row r="227" spans="1:7">
      <c r="A227" s="28"/>
      <c r="B227" s="28"/>
      <c r="C227" s="28"/>
    </row>
    <row r="228" spans="1:7" ht="18" thickBot="1">
      <c r="A228" s="173"/>
      <c r="B228" s="173"/>
      <c r="C228" s="173"/>
    </row>
    <row r="229" spans="1:7" ht="14.4" thickBot="1">
      <c r="A229" s="780" t="s">
        <v>121</v>
      </c>
      <c r="B229" s="823"/>
      <c r="C229" s="476" t="s">
        <v>167</v>
      </c>
      <c r="D229" s="174" t="s">
        <v>168</v>
      </c>
    </row>
    <row r="230" spans="1:7" ht="14.4" thickBot="1">
      <c r="A230" s="780" t="s">
        <v>362</v>
      </c>
      <c r="B230" s="823"/>
      <c r="C230" s="476"/>
      <c r="D230" s="174"/>
    </row>
    <row r="231" spans="1:7">
      <c r="A231" s="817" t="s">
        <v>303</v>
      </c>
      <c r="B231" s="818"/>
      <c r="C231" s="176"/>
      <c r="D231" s="177"/>
    </row>
    <row r="232" spans="1:7">
      <c r="A232" s="819" t="s">
        <v>304</v>
      </c>
      <c r="B232" s="820"/>
      <c r="C232" s="178"/>
      <c r="D232" s="129"/>
    </row>
    <row r="233" spans="1:7" ht="14.4" thickBot="1">
      <c r="A233" s="821" t="s">
        <v>305</v>
      </c>
      <c r="B233" s="822"/>
      <c r="C233" s="178"/>
      <c r="D233" s="129"/>
    </row>
    <row r="234" spans="1:7" ht="26.25" customHeight="1" thickBot="1">
      <c r="A234" s="780" t="s">
        <v>363</v>
      </c>
      <c r="B234" s="823"/>
      <c r="C234" s="245">
        <f>SUM(C235:C237)</f>
        <v>0</v>
      </c>
      <c r="D234" s="175">
        <f>SUM(D235:D237)</f>
        <v>0</v>
      </c>
    </row>
    <row r="235" spans="1:7" ht="25.5" customHeight="1">
      <c r="A235" s="817" t="s">
        <v>303</v>
      </c>
      <c r="B235" s="818"/>
      <c r="C235" s="176"/>
      <c r="D235" s="177"/>
    </row>
    <row r="236" spans="1:7">
      <c r="A236" s="819" t="s">
        <v>304</v>
      </c>
      <c r="B236" s="820"/>
      <c r="C236" s="178"/>
      <c r="D236" s="129"/>
    </row>
    <row r="237" spans="1:7" ht="14.4" thickBot="1">
      <c r="A237" s="821" t="s">
        <v>305</v>
      </c>
      <c r="B237" s="822"/>
      <c r="C237" s="178"/>
      <c r="D237" s="129"/>
    </row>
    <row r="238" spans="1:7" ht="26.25" customHeight="1" thickBot="1">
      <c r="A238" s="780" t="s">
        <v>364</v>
      </c>
      <c r="B238" s="823"/>
      <c r="C238" s="179">
        <f>SUM(C239:C241)</f>
        <v>0</v>
      </c>
      <c r="D238" s="118">
        <f>SUM(D239:D241)</f>
        <v>0</v>
      </c>
    </row>
    <row r="239" spans="1:7" ht="25.5" customHeight="1">
      <c r="A239" s="817" t="s">
        <v>303</v>
      </c>
      <c r="B239" s="818"/>
      <c r="C239" s="176"/>
      <c r="D239" s="177"/>
    </row>
    <row r="240" spans="1:7">
      <c r="A240" s="819" t="s">
        <v>304</v>
      </c>
      <c r="B240" s="820"/>
      <c r="C240" s="178"/>
      <c r="D240" s="129"/>
    </row>
    <row r="241" spans="1:5" ht="14.4" thickBot="1">
      <c r="A241" s="821" t="s">
        <v>305</v>
      </c>
      <c r="B241" s="822"/>
      <c r="C241" s="178"/>
      <c r="D241" s="129"/>
    </row>
    <row r="242" spans="1:5" ht="14.4" thickBot="1">
      <c r="A242" s="780" t="s">
        <v>22</v>
      </c>
      <c r="B242" s="823"/>
      <c r="C242" s="246">
        <f>C234+C238</f>
        <v>0</v>
      </c>
      <c r="D242" s="118">
        <f>D234+D238</f>
        <v>0</v>
      </c>
    </row>
    <row r="245" spans="1:5" ht="60.75" customHeight="1">
      <c r="A245" s="489" t="s">
        <v>433</v>
      </c>
      <c r="B245" s="803"/>
      <c r="C245" s="803"/>
      <c r="D245" s="682"/>
    </row>
    <row r="246" spans="1:5" ht="14.4" thickBot="1">
      <c r="A246" s="3"/>
      <c r="B246" s="3"/>
      <c r="C246" s="3"/>
    </row>
    <row r="247" spans="1:5" ht="14.4" thickBot="1">
      <c r="A247" s="492" t="s">
        <v>93</v>
      </c>
      <c r="B247" s="493"/>
      <c r="C247" s="244" t="s">
        <v>271</v>
      </c>
      <c r="D247" s="167" t="s">
        <v>306</v>
      </c>
    </row>
    <row r="248" spans="1:5" ht="25.5" customHeight="1">
      <c r="A248" s="810" t="s">
        <v>307</v>
      </c>
      <c r="B248" s="811"/>
      <c r="C248" s="168"/>
      <c r="D248" s="169"/>
    </row>
    <row r="249" spans="1:5" ht="26.25" customHeight="1" thickBot="1">
      <c r="A249" s="812" t="s">
        <v>308</v>
      </c>
      <c r="B249" s="482"/>
      <c r="C249" s="183"/>
      <c r="D249" s="170"/>
    </row>
    <row r="250" spans="1:5" ht="14.4" thickBot="1">
      <c r="A250" s="683" t="s">
        <v>38</v>
      </c>
      <c r="B250" s="813"/>
      <c r="C250" s="171">
        <f>SUM(C248:C249)</f>
        <v>0</v>
      </c>
      <c r="D250" s="172">
        <f>SUM(D248:D249)</f>
        <v>0</v>
      </c>
    </row>
    <row r="256" spans="1:5">
      <c r="A256" s="814" t="s">
        <v>383</v>
      </c>
      <c r="B256" s="815"/>
      <c r="C256" s="815"/>
      <c r="D256" s="815"/>
      <c r="E256" s="815"/>
    </row>
    <row r="257" spans="1:5" ht="14.4" thickBot="1">
      <c r="A257" s="184"/>
      <c r="B257" s="185"/>
      <c r="C257" s="185"/>
      <c r="D257" s="185"/>
      <c r="E257" s="185"/>
    </row>
    <row r="258" spans="1:5" ht="14.4" thickBot="1">
      <c r="A258" s="347" t="s">
        <v>309</v>
      </c>
      <c r="B258" s="816" t="s">
        <v>116</v>
      </c>
      <c r="C258" s="686"/>
      <c r="D258" s="816" t="s">
        <v>310</v>
      </c>
      <c r="E258" s="686"/>
    </row>
    <row r="259" spans="1:5" ht="14.4" thickBot="1">
      <c r="A259" s="462"/>
      <c r="B259" s="187" t="s">
        <v>312</v>
      </c>
      <c r="C259" s="249" t="s">
        <v>313</v>
      </c>
      <c r="D259" s="250" t="s">
        <v>314</v>
      </c>
      <c r="E259" s="249" t="s">
        <v>315</v>
      </c>
    </row>
    <row r="260" spans="1:5" ht="14.4" thickBot="1">
      <c r="A260" s="186" t="s">
        <v>311</v>
      </c>
      <c r="B260" s="816"/>
      <c r="C260" s="739"/>
      <c r="D260" s="739"/>
      <c r="E260" s="740"/>
    </row>
    <row r="261" spans="1:5">
      <c r="A261" s="248" t="s">
        <v>316</v>
      </c>
      <c r="B261" s="188"/>
      <c r="C261" s="188"/>
      <c r="D261" s="189"/>
      <c r="E261" s="188"/>
    </row>
    <row r="262" spans="1:5" ht="26.4">
      <c r="A262" s="248" t="s">
        <v>317</v>
      </c>
      <c r="B262" s="188"/>
      <c r="C262" s="188"/>
      <c r="D262" s="189"/>
      <c r="E262" s="188"/>
    </row>
    <row r="263" spans="1:5">
      <c r="A263" s="248" t="s">
        <v>318</v>
      </c>
      <c r="B263" s="188"/>
      <c r="C263" s="188"/>
      <c r="D263" s="189"/>
      <c r="E263" s="188"/>
    </row>
    <row r="264" spans="1:5">
      <c r="A264" s="248" t="s">
        <v>434</v>
      </c>
      <c r="B264" s="190"/>
      <c r="C264" s="190"/>
      <c r="D264" s="191"/>
      <c r="E264" s="190"/>
    </row>
    <row r="265" spans="1:5">
      <c r="A265" s="459" t="s">
        <v>73</v>
      </c>
      <c r="B265" s="190"/>
      <c r="C265" s="190"/>
      <c r="D265" s="191"/>
      <c r="E265" s="190"/>
    </row>
    <row r="266" spans="1:5" ht="14.4" thickBot="1">
      <c r="A266" s="465" t="s">
        <v>73</v>
      </c>
      <c r="B266" s="463"/>
      <c r="C266" s="463"/>
      <c r="D266" s="464"/>
      <c r="E266" s="463"/>
    </row>
    <row r="267" spans="1:5" ht="14.4" thickBot="1">
      <c r="A267" s="192" t="s">
        <v>38</v>
      </c>
      <c r="B267" s="103">
        <f>SUM(B261:B264)</f>
        <v>0</v>
      </c>
      <c r="C267" s="103">
        <f>SUM(C261:C264)</f>
        <v>0</v>
      </c>
      <c r="D267" s="103">
        <f>SUM(D261:D264)</f>
        <v>0</v>
      </c>
      <c r="E267" s="103">
        <f>SUM(E261:E264)</f>
        <v>0</v>
      </c>
    </row>
    <row r="268" spans="1:5" ht="14.4" thickBot="1">
      <c r="A268" s="186" t="s">
        <v>319</v>
      </c>
      <c r="B268" s="816"/>
      <c r="C268" s="739"/>
      <c r="D268" s="739"/>
      <c r="E268" s="740"/>
    </row>
    <row r="269" spans="1:5">
      <c r="A269" s="248" t="s">
        <v>316</v>
      </c>
      <c r="B269" s="188"/>
      <c r="C269" s="188"/>
      <c r="D269" s="189"/>
      <c r="E269" s="188"/>
    </row>
    <row r="270" spans="1:5" ht="26.4">
      <c r="A270" s="248" t="s">
        <v>317</v>
      </c>
      <c r="B270" s="188"/>
      <c r="C270" s="188"/>
      <c r="D270" s="189"/>
      <c r="E270" s="188"/>
    </row>
    <row r="271" spans="1:5">
      <c r="A271" s="248" t="s">
        <v>318</v>
      </c>
      <c r="B271" s="188"/>
      <c r="C271" s="188"/>
      <c r="D271" s="189"/>
      <c r="E271" s="188"/>
    </row>
    <row r="272" spans="1:5">
      <c r="A272" s="248" t="s">
        <v>434</v>
      </c>
      <c r="B272" s="190"/>
      <c r="C272" s="190"/>
      <c r="D272" s="191"/>
      <c r="E272" s="190"/>
    </row>
    <row r="273" spans="1:7">
      <c r="A273" s="459" t="s">
        <v>73</v>
      </c>
      <c r="B273" s="190"/>
      <c r="C273" s="190"/>
      <c r="D273" s="191"/>
      <c r="E273" s="190"/>
    </row>
    <row r="274" spans="1:7" ht="14.4" thickBot="1">
      <c r="A274" s="465" t="s">
        <v>73</v>
      </c>
      <c r="B274" s="463"/>
      <c r="C274" s="463"/>
      <c r="D274" s="464"/>
      <c r="E274" s="463"/>
    </row>
    <row r="275" spans="1:7" ht="14.4" thickBot="1">
      <c r="A275" s="193" t="s">
        <v>38</v>
      </c>
      <c r="B275" s="103">
        <f>SUM(B269:B272)</f>
        <v>0</v>
      </c>
      <c r="C275" s="103">
        <f>SUM(C269:C272)</f>
        <v>0</v>
      </c>
      <c r="D275" s="103">
        <f>SUM(D269:D272)</f>
        <v>0</v>
      </c>
      <c r="E275" s="103">
        <f>SUM(E269:E272)</f>
        <v>0</v>
      </c>
    </row>
    <row r="278" spans="1:7" ht="29.25" customHeight="1">
      <c r="A278" s="489" t="s">
        <v>382</v>
      </c>
      <c r="B278" s="803"/>
      <c r="C278" s="803"/>
      <c r="D278" s="682"/>
      <c r="G278" s="443"/>
    </row>
    <row r="279" spans="1:7" ht="14.4" thickBot="1">
      <c r="A279" s="194"/>
      <c r="B279" s="182"/>
      <c r="C279" s="182"/>
      <c r="G279" s="443"/>
    </row>
    <row r="280" spans="1:7" ht="66.599999999999994" thickBot="1">
      <c r="A280" s="717" t="s">
        <v>169</v>
      </c>
      <c r="B280" s="718"/>
      <c r="C280" s="244" t="s">
        <v>271</v>
      </c>
      <c r="D280" s="167" t="s">
        <v>168</v>
      </c>
      <c r="E280" s="167" t="s">
        <v>409</v>
      </c>
      <c r="G280" s="440"/>
    </row>
    <row r="281" spans="1:7" ht="25.5" customHeight="1">
      <c r="A281" s="804" t="s">
        <v>129</v>
      </c>
      <c r="B281" s="805"/>
      <c r="C281" s="195"/>
      <c r="D281" s="196"/>
      <c r="E281" s="196"/>
      <c r="G281" s="440"/>
    </row>
    <row r="282" spans="1:7">
      <c r="A282" s="794" t="s">
        <v>320</v>
      </c>
      <c r="B282" s="795"/>
      <c r="C282" s="197"/>
      <c r="D282" s="129"/>
      <c r="E282" s="129"/>
      <c r="G282" s="440"/>
    </row>
    <row r="283" spans="1:7" ht="25.5" customHeight="1">
      <c r="A283" s="806" t="s">
        <v>247</v>
      </c>
      <c r="B283" s="807"/>
      <c r="C283" s="198"/>
      <c r="D283" s="199"/>
      <c r="E283" s="199"/>
      <c r="G283" s="444"/>
    </row>
    <row r="284" spans="1:7">
      <c r="A284" s="808" t="s">
        <v>130</v>
      </c>
      <c r="B284" s="809"/>
      <c r="C284" s="197"/>
      <c r="D284" s="129"/>
      <c r="E284" s="129"/>
      <c r="G284" s="440"/>
    </row>
    <row r="285" spans="1:7">
      <c r="A285" s="794" t="s">
        <v>406</v>
      </c>
      <c r="B285" s="795"/>
      <c r="C285" s="200"/>
      <c r="D285" s="201"/>
      <c r="E285" s="201"/>
      <c r="G285" s="440"/>
    </row>
    <row r="286" spans="1:7">
      <c r="A286" s="794" t="s">
        <v>407</v>
      </c>
      <c r="B286" s="795"/>
      <c r="C286" s="200"/>
      <c r="D286" s="201"/>
      <c r="E286" s="201"/>
      <c r="G286" s="440"/>
    </row>
    <row r="287" spans="1:7">
      <c r="A287" s="794" t="s">
        <v>408</v>
      </c>
      <c r="B287" s="795"/>
      <c r="C287" s="445"/>
      <c r="D287" s="201"/>
      <c r="E287" s="201"/>
      <c r="G287" s="440"/>
    </row>
    <row r="288" spans="1:7">
      <c r="A288" s="794" t="s">
        <v>131</v>
      </c>
      <c r="B288" s="795"/>
      <c r="C288" s="446"/>
      <c r="D288" s="129"/>
      <c r="E288" s="129"/>
    </row>
    <row r="289" spans="1:5" ht="14.4" thickBot="1">
      <c r="A289" s="796" t="s">
        <v>42</v>
      </c>
      <c r="B289" s="797"/>
      <c r="C289" s="441"/>
      <c r="D289" s="442"/>
      <c r="E289" s="442"/>
    </row>
    <row r="290" spans="1:5" ht="14.4" thickBot="1">
      <c r="A290" s="798" t="s">
        <v>151</v>
      </c>
      <c r="B290" s="799"/>
      <c r="C290" s="224">
        <f>C281+C282+C284+C288</f>
        <v>0</v>
      </c>
      <c r="D290" s="202">
        <f>D281+D282+D284+D288</f>
        <v>0</v>
      </c>
      <c r="E290" s="202"/>
    </row>
    <row r="291" spans="1:5">
      <c r="A291" s="537" t="s">
        <v>381</v>
      </c>
      <c r="B291" s="800"/>
      <c r="C291" s="800"/>
      <c r="D291" s="800"/>
    </row>
    <row r="292" spans="1:5" ht="14.4" thickBot="1">
      <c r="A292" s="152"/>
      <c r="B292" s="153"/>
      <c r="C292" s="154"/>
      <c r="D292" s="154"/>
    </row>
    <row r="293" spans="1:5" ht="14.4" thickBot="1">
      <c r="A293" s="801" t="s">
        <v>146</v>
      </c>
      <c r="B293" s="802"/>
      <c r="C293" s="477" t="s">
        <v>271</v>
      </c>
      <c r="D293" s="132" t="s">
        <v>306</v>
      </c>
    </row>
    <row r="294" spans="1:5" ht="32.25" customHeight="1" thickBot="1">
      <c r="A294" s="513" t="s">
        <v>241</v>
      </c>
      <c r="B294" s="686"/>
      <c r="C294" s="203"/>
      <c r="D294" s="204"/>
    </row>
    <row r="295" spans="1:5" ht="14.4" thickBot="1">
      <c r="A295" s="513" t="s">
        <v>242</v>
      </c>
      <c r="B295" s="686"/>
      <c r="C295" s="203"/>
      <c r="D295" s="204"/>
    </row>
    <row r="296" spans="1:5" ht="14.4" thickBot="1">
      <c r="A296" s="513" t="s">
        <v>243</v>
      </c>
      <c r="B296" s="686"/>
      <c r="C296" s="203"/>
      <c r="D296" s="204"/>
    </row>
    <row r="297" spans="1:5" ht="25.5" customHeight="1" thickBot="1">
      <c r="A297" s="513" t="s">
        <v>321</v>
      </c>
      <c r="B297" s="686"/>
      <c r="C297" s="203"/>
      <c r="D297" s="204"/>
    </row>
    <row r="298" spans="1:5" ht="27" customHeight="1" thickBot="1">
      <c r="A298" s="513" t="s">
        <v>244</v>
      </c>
      <c r="B298" s="686"/>
      <c r="C298" s="203"/>
      <c r="D298" s="204"/>
    </row>
    <row r="299" spans="1:5" ht="14.4" thickBot="1">
      <c r="A299" s="789" t="s">
        <v>245</v>
      </c>
      <c r="B299" s="686"/>
      <c r="C299" s="203"/>
      <c r="D299" s="204"/>
    </row>
    <row r="300" spans="1:5" ht="29.25" customHeight="1" thickBot="1">
      <c r="A300" s="789" t="s">
        <v>322</v>
      </c>
      <c r="B300" s="686"/>
      <c r="C300" s="203"/>
      <c r="D300" s="204"/>
    </row>
    <row r="301" spans="1:5" ht="25.5" customHeight="1" thickBot="1">
      <c r="A301" s="789" t="s">
        <v>26</v>
      </c>
      <c r="B301" s="686"/>
      <c r="C301" s="203"/>
      <c r="D301" s="204"/>
    </row>
    <row r="302" spans="1:5" ht="14.4" thickBot="1">
      <c r="A302" s="789" t="s">
        <v>27</v>
      </c>
      <c r="B302" s="790"/>
      <c r="C302" s="210">
        <f>SUM(C303:C322)</f>
        <v>0</v>
      </c>
      <c r="D302" s="211">
        <f>SUM(D303:D322)</f>
        <v>0</v>
      </c>
    </row>
    <row r="303" spans="1:5">
      <c r="A303" s="791" t="s">
        <v>0</v>
      </c>
      <c r="B303" s="792"/>
      <c r="C303" s="205"/>
      <c r="D303" s="206"/>
    </row>
    <row r="304" spans="1:5">
      <c r="A304" s="793" t="s">
        <v>25</v>
      </c>
      <c r="B304" s="783"/>
      <c r="C304" s="207"/>
      <c r="D304" s="206"/>
    </row>
    <row r="305" spans="1:4">
      <c r="A305" s="568" t="s">
        <v>1</v>
      </c>
      <c r="B305" s="783"/>
      <c r="C305" s="207"/>
      <c r="D305" s="206"/>
    </row>
    <row r="306" spans="1:4" ht="24.75" customHeight="1">
      <c r="A306" s="784" t="s">
        <v>21</v>
      </c>
      <c r="B306" s="783"/>
      <c r="C306" s="207"/>
      <c r="D306" s="206"/>
    </row>
    <row r="307" spans="1:4">
      <c r="A307" s="568" t="s">
        <v>2</v>
      </c>
      <c r="B307" s="783"/>
      <c r="C307" s="207"/>
      <c r="D307" s="206"/>
    </row>
    <row r="308" spans="1:4">
      <c r="A308" s="568" t="s">
        <v>3</v>
      </c>
      <c r="B308" s="783"/>
      <c r="C308" s="207"/>
      <c r="D308" s="206"/>
    </row>
    <row r="309" spans="1:4">
      <c r="A309" s="568" t="s">
        <v>4</v>
      </c>
      <c r="B309" s="783"/>
      <c r="C309" s="207"/>
      <c r="D309" s="206"/>
    </row>
    <row r="310" spans="1:4">
      <c r="A310" s="568" t="s">
        <v>5</v>
      </c>
      <c r="B310" s="783"/>
      <c r="C310" s="163"/>
      <c r="D310" s="208"/>
    </row>
    <row r="311" spans="1:4">
      <c r="A311" s="568" t="s">
        <v>6</v>
      </c>
      <c r="B311" s="783"/>
      <c r="C311" s="163"/>
      <c r="D311" s="208"/>
    </row>
    <row r="312" spans="1:4">
      <c r="A312" s="568" t="s">
        <v>7</v>
      </c>
      <c r="B312" s="783"/>
      <c r="C312" s="163"/>
      <c r="D312" s="208"/>
    </row>
    <row r="313" spans="1:4">
      <c r="A313" s="568" t="s">
        <v>8</v>
      </c>
      <c r="B313" s="783"/>
      <c r="C313" s="163"/>
      <c r="D313" s="208"/>
    </row>
    <row r="314" spans="1:4">
      <c r="A314" s="568" t="s">
        <v>9</v>
      </c>
      <c r="B314" s="783"/>
      <c r="C314" s="163"/>
      <c r="D314" s="208"/>
    </row>
    <row r="315" spans="1:4">
      <c r="A315" s="568" t="s">
        <v>10</v>
      </c>
      <c r="B315" s="783"/>
      <c r="C315" s="163"/>
      <c r="D315" s="208"/>
    </row>
    <row r="316" spans="1:4">
      <c r="A316" s="782" t="s">
        <v>16</v>
      </c>
      <c r="B316" s="783"/>
      <c r="C316" s="163"/>
      <c r="D316" s="208"/>
    </row>
    <row r="317" spans="1:4">
      <c r="A317" s="782" t="s">
        <v>17</v>
      </c>
      <c r="B317" s="783"/>
      <c r="C317" s="163"/>
      <c r="D317" s="208"/>
    </row>
    <row r="318" spans="1:4">
      <c r="A318" s="784" t="s">
        <v>18</v>
      </c>
      <c r="B318" s="783"/>
      <c r="C318" s="163"/>
      <c r="D318" s="208"/>
    </row>
    <row r="319" spans="1:4">
      <c r="A319" s="784" t="s">
        <v>19</v>
      </c>
      <c r="B319" s="783"/>
      <c r="C319" s="163"/>
      <c r="D319" s="208"/>
    </row>
    <row r="320" spans="1:4">
      <c r="A320" s="782" t="s">
        <v>418</v>
      </c>
      <c r="B320" s="783"/>
      <c r="C320" s="163"/>
      <c r="D320" s="208"/>
    </row>
    <row r="321" spans="1:8">
      <c r="A321" s="782" t="s">
        <v>20</v>
      </c>
      <c r="B321" s="783"/>
      <c r="C321" s="163"/>
      <c r="D321" s="208"/>
    </row>
    <row r="322" spans="1:8" ht="14.4" thickBot="1">
      <c r="A322" s="785" t="s">
        <v>302</v>
      </c>
      <c r="B322" s="786"/>
      <c r="C322" s="165"/>
      <c r="D322" s="208"/>
    </row>
    <row r="323" spans="1:8" ht="14.4" thickBot="1">
      <c r="A323" s="780" t="s">
        <v>38</v>
      </c>
      <c r="B323" s="686"/>
      <c r="C323" s="118">
        <f>SUM(C294:C304)</f>
        <v>0</v>
      </c>
      <c r="D323" s="118">
        <f>SUM(D294:D302)</f>
        <v>0</v>
      </c>
    </row>
    <row r="324" spans="1:8">
      <c r="A324"/>
      <c r="B324"/>
      <c r="C324"/>
      <c r="D324"/>
    </row>
    <row r="325" spans="1:8">
      <c r="A325"/>
      <c r="B325"/>
      <c r="C325"/>
      <c r="D325"/>
    </row>
    <row r="326" spans="1:8">
      <c r="A326" s="787"/>
      <c r="B326" s="788"/>
      <c r="C326" s="788"/>
      <c r="D326"/>
    </row>
    <row r="329" spans="1:8">
      <c r="A329" s="779" t="s">
        <v>380</v>
      </c>
      <c r="B329" s="779"/>
      <c r="C329" s="779"/>
    </row>
    <row r="330" spans="1:8" ht="16.2" thickBot="1">
      <c r="A330" s="213"/>
      <c r="B330" s="154"/>
      <c r="C330" s="154"/>
    </row>
    <row r="331" spans="1:8" ht="14.4" thickBot="1">
      <c r="A331" s="780" t="s">
        <v>75</v>
      </c>
      <c r="B331" s="754"/>
      <c r="C331" s="223" t="s">
        <v>167</v>
      </c>
      <c r="D331" s="132" t="s">
        <v>168</v>
      </c>
      <c r="G331" s="781"/>
      <c r="H331" s="781"/>
    </row>
    <row r="332" spans="1:8" ht="14.4" thickBot="1">
      <c r="A332" s="496" t="s">
        <v>76</v>
      </c>
      <c r="B332" s="498"/>
      <c r="C332" s="224">
        <f>SUM(C333:C342)</f>
        <v>0</v>
      </c>
      <c r="D332" s="214">
        <f>SUM(D333:D342)</f>
        <v>0</v>
      </c>
      <c r="G332" s="781"/>
      <c r="H332" s="781"/>
    </row>
    <row r="333" spans="1:8" ht="55.5" customHeight="1">
      <c r="A333" s="777" t="s">
        <v>419</v>
      </c>
      <c r="B333" s="778"/>
      <c r="C333" s="226"/>
      <c r="D333" s="227"/>
      <c r="G333" s="781"/>
      <c r="H333" s="781"/>
    </row>
    <row r="334" spans="1:8">
      <c r="A334" s="771" t="s">
        <v>170</v>
      </c>
      <c r="B334" s="772"/>
      <c r="C334" s="215"/>
      <c r="D334" s="216"/>
    </row>
    <row r="335" spans="1:8">
      <c r="A335" s="632" t="s">
        <v>77</v>
      </c>
      <c r="B335" s="633"/>
      <c r="C335" s="217"/>
      <c r="D335" s="218"/>
    </row>
    <row r="336" spans="1:8" ht="28.5" customHeight="1">
      <c r="A336" s="612" t="s">
        <v>171</v>
      </c>
      <c r="B336" s="613"/>
      <c r="C336" s="217"/>
      <c r="D336" s="218"/>
    </row>
    <row r="337" spans="1:4" ht="32.25" customHeight="1">
      <c r="A337" s="612" t="s">
        <v>172</v>
      </c>
      <c r="B337" s="613"/>
      <c r="C337" s="217"/>
      <c r="D337" s="218"/>
    </row>
    <row r="338" spans="1:4">
      <c r="A338" s="634" t="s">
        <v>173</v>
      </c>
      <c r="B338" s="635"/>
      <c r="C338" s="217"/>
      <c r="D338" s="218"/>
    </row>
    <row r="339" spans="1:4">
      <c r="A339" s="634" t="s">
        <v>174</v>
      </c>
      <c r="B339" s="635"/>
      <c r="C339" s="217"/>
      <c r="D339" s="218"/>
    </row>
    <row r="340" spans="1:4">
      <c r="A340" s="632" t="s">
        <v>78</v>
      </c>
      <c r="B340" s="633"/>
      <c r="C340" s="197"/>
      <c r="D340" s="219"/>
    </row>
    <row r="341" spans="1:4">
      <c r="A341" s="634" t="s">
        <v>175</v>
      </c>
      <c r="B341" s="635"/>
      <c r="C341" s="197"/>
      <c r="D341" s="219"/>
    </row>
    <row r="342" spans="1:4" ht="14.4" thickBot="1">
      <c r="A342" s="775" t="s">
        <v>42</v>
      </c>
      <c r="B342" s="776"/>
      <c r="C342" s="200"/>
      <c r="D342" s="220"/>
    </row>
    <row r="343" spans="1:4" ht="14.4" thickBot="1">
      <c r="A343" s="496" t="s">
        <v>79</v>
      </c>
      <c r="B343" s="498"/>
      <c r="C343" s="224">
        <f>SUM(C344:C353)</f>
        <v>0</v>
      </c>
      <c r="D343" s="202">
        <f>SUM(D344:D353)</f>
        <v>349.19</v>
      </c>
    </row>
    <row r="344" spans="1:4" ht="59.25" customHeight="1">
      <c r="A344" s="777" t="s">
        <v>419</v>
      </c>
      <c r="B344" s="778"/>
      <c r="C344" s="215"/>
      <c r="D344" s="216"/>
    </row>
    <row r="345" spans="1:4">
      <c r="A345" s="771" t="s">
        <v>170</v>
      </c>
      <c r="B345" s="772"/>
      <c r="C345" s="215"/>
      <c r="D345" s="216"/>
    </row>
    <row r="346" spans="1:4">
      <c r="A346" s="632" t="s">
        <v>77</v>
      </c>
      <c r="B346" s="633"/>
      <c r="C346" s="217"/>
      <c r="D346" s="218"/>
    </row>
    <row r="347" spans="1:4" ht="27.75" customHeight="1">
      <c r="A347" s="612" t="s">
        <v>171</v>
      </c>
      <c r="B347" s="613"/>
      <c r="C347" s="217"/>
      <c r="D347" s="218">
        <v>8.02</v>
      </c>
    </row>
    <row r="348" spans="1:4" ht="24.75" customHeight="1">
      <c r="A348" s="612" t="s">
        <v>172</v>
      </c>
      <c r="B348" s="613"/>
      <c r="C348" s="217"/>
      <c r="D348" s="218">
        <v>341.17</v>
      </c>
    </row>
    <row r="349" spans="1:4">
      <c r="A349" s="612" t="s">
        <v>173</v>
      </c>
      <c r="B349" s="613"/>
      <c r="C349" s="217"/>
      <c r="D349" s="218"/>
    </row>
    <row r="350" spans="1:4">
      <c r="A350" s="634" t="s">
        <v>174</v>
      </c>
      <c r="B350" s="635"/>
      <c r="C350" s="217"/>
      <c r="D350" s="218"/>
    </row>
    <row r="351" spans="1:4">
      <c r="A351" s="634" t="s">
        <v>176</v>
      </c>
      <c r="B351" s="635"/>
      <c r="C351" s="197"/>
      <c r="D351" s="219"/>
    </row>
    <row r="352" spans="1:4">
      <c r="A352" s="634" t="s">
        <v>175</v>
      </c>
      <c r="B352" s="635"/>
      <c r="C352" s="197"/>
      <c r="D352" s="219"/>
    </row>
    <row r="353" spans="1:5" ht="63.75" customHeight="1" thickBot="1">
      <c r="A353" s="773" t="s">
        <v>177</v>
      </c>
      <c r="B353" s="774"/>
      <c r="C353" s="221"/>
      <c r="D353" s="222"/>
    </row>
    <row r="354" spans="1:5" ht="14.4" thickBot="1">
      <c r="A354" s="762" t="s">
        <v>118</v>
      </c>
      <c r="B354" s="763"/>
      <c r="C354" s="225">
        <f>C332+C343</f>
        <v>0</v>
      </c>
      <c r="D354" s="146">
        <f>D332+D343</f>
        <v>349.19</v>
      </c>
    </row>
    <row r="359" spans="1:5">
      <c r="A359" s="764" t="s">
        <v>379</v>
      </c>
      <c r="B359" s="765"/>
      <c r="C359" s="765"/>
      <c r="D359" s="602"/>
      <c r="E359" s="602"/>
    </row>
    <row r="360" spans="1:5" ht="14.4" thickBot="1">
      <c r="A360" s="154"/>
      <c r="B360" s="154"/>
      <c r="C360" s="154"/>
      <c r="D360"/>
    </row>
    <row r="361" spans="1:5" ht="14.4" thickBot="1">
      <c r="A361" s="738" t="s">
        <v>182</v>
      </c>
      <c r="B361" s="766"/>
      <c r="C361" s="469" t="s">
        <v>167</v>
      </c>
      <c r="D361" s="174" t="s">
        <v>306</v>
      </c>
    </row>
    <row r="362" spans="1:5">
      <c r="A362" s="767" t="s">
        <v>11</v>
      </c>
      <c r="B362" s="768"/>
      <c r="C362" s="228">
        <f>SUM(C363:C369)</f>
        <v>0</v>
      </c>
      <c r="D362" s="228">
        <f>SUM(D363:D369)</f>
        <v>0</v>
      </c>
    </row>
    <row r="363" spans="1:5">
      <c r="A363" s="769" t="s">
        <v>183</v>
      </c>
      <c r="B363" s="770"/>
      <c r="C363" s="229"/>
      <c r="D363" s="230"/>
    </row>
    <row r="364" spans="1:5">
      <c r="A364" s="769" t="s">
        <v>184</v>
      </c>
      <c r="B364" s="770"/>
      <c r="C364" s="229"/>
      <c r="D364" s="230"/>
    </row>
    <row r="365" spans="1:5" ht="27.75" customHeight="1">
      <c r="A365" s="568" t="s">
        <v>185</v>
      </c>
      <c r="B365" s="570"/>
      <c r="C365" s="229"/>
      <c r="D365" s="230"/>
    </row>
    <row r="366" spans="1:5">
      <c r="A366" s="568" t="s">
        <v>186</v>
      </c>
      <c r="B366" s="570"/>
      <c r="C366" s="229"/>
      <c r="D366" s="230"/>
    </row>
    <row r="367" spans="1:5" ht="17.25" customHeight="1">
      <c r="A367" s="568" t="s">
        <v>326</v>
      </c>
      <c r="B367" s="570"/>
      <c r="C367" s="229"/>
      <c r="D367" s="230"/>
    </row>
    <row r="368" spans="1:5" ht="16.5" customHeight="1">
      <c r="A368" s="568" t="s">
        <v>12</v>
      </c>
      <c r="B368" s="570"/>
      <c r="C368" s="229"/>
      <c r="D368" s="230"/>
    </row>
    <row r="369" spans="1:4">
      <c r="A369" s="568" t="s">
        <v>302</v>
      </c>
      <c r="B369" s="570"/>
      <c r="C369" s="229"/>
      <c r="D369" s="230"/>
    </row>
    <row r="370" spans="1:4">
      <c r="A370" s="565" t="s">
        <v>187</v>
      </c>
      <c r="B370" s="567"/>
      <c r="C370" s="228">
        <f>C371+C372+C374</f>
        <v>0</v>
      </c>
      <c r="D370" s="231">
        <f>D371+D372+D374</f>
        <v>0</v>
      </c>
    </row>
    <row r="371" spans="1:4">
      <c r="A371" s="758" t="s">
        <v>87</v>
      </c>
      <c r="B371" s="759"/>
      <c r="C371" s="232"/>
      <c r="D371" s="233"/>
    </row>
    <row r="372" spans="1:4">
      <c r="A372" s="758" t="s">
        <v>188</v>
      </c>
      <c r="B372" s="759"/>
      <c r="C372" s="232"/>
      <c r="D372" s="233"/>
    </row>
    <row r="373" spans="1:4">
      <c r="A373" s="758" t="s">
        <v>189</v>
      </c>
      <c r="B373" s="759"/>
      <c r="C373" s="232"/>
      <c r="D373" s="233"/>
    </row>
    <row r="374" spans="1:4" ht="14.4" thickBot="1">
      <c r="A374" s="760" t="s">
        <v>302</v>
      </c>
      <c r="B374" s="761"/>
      <c r="C374" s="232"/>
      <c r="D374" s="233"/>
    </row>
    <row r="375" spans="1:4" ht="14.4" thickBot="1">
      <c r="A375" s="762" t="s">
        <v>118</v>
      </c>
      <c r="B375" s="763"/>
      <c r="C375" s="234">
        <f>C362+C370</f>
        <v>0</v>
      </c>
      <c r="D375" s="234">
        <f>D362+D370</f>
        <v>0</v>
      </c>
    </row>
    <row r="378" spans="1:4" ht="26.25" customHeight="1">
      <c r="A378" s="752" t="s">
        <v>410</v>
      </c>
      <c r="B378" s="753"/>
      <c r="C378" s="753"/>
      <c r="D378" s="753"/>
    </row>
    <row r="379" spans="1:4" ht="14.4" thickBot="1">
      <c r="A379" s="182"/>
      <c r="B379" s="252"/>
      <c r="C379" s="182"/>
      <c r="D379" s="182"/>
    </row>
    <row r="380" spans="1:4" ht="14.4" thickBot="1">
      <c r="A380" s="748"/>
      <c r="B380" s="749"/>
      <c r="C380" s="475" t="s">
        <v>271</v>
      </c>
      <c r="D380" s="167" t="s">
        <v>168</v>
      </c>
    </row>
    <row r="381" spans="1:4" ht="14.4" thickBot="1">
      <c r="A381" s="750" t="s">
        <v>253</v>
      </c>
      <c r="B381" s="751"/>
      <c r="C381" s="197"/>
      <c r="D381" s="129"/>
    </row>
    <row r="382" spans="1:4" ht="14.4" thickBot="1">
      <c r="A382" s="496" t="s">
        <v>151</v>
      </c>
      <c r="B382" s="498"/>
      <c r="C382" s="202">
        <f>SUM(C381:C381)</f>
        <v>0</v>
      </c>
      <c r="D382" s="202">
        <f>SUM(D381:D381)</f>
        <v>0</v>
      </c>
    </row>
    <row r="385" spans="1:11">
      <c r="A385" s="752" t="s">
        <v>378</v>
      </c>
      <c r="B385" s="753"/>
      <c r="C385" s="753"/>
      <c r="D385" s="753"/>
      <c r="E385" s="602"/>
    </row>
    <row r="386" spans="1:11" ht="14.4" thickBot="1">
      <c r="A386" s="182"/>
      <c r="B386" s="182"/>
      <c r="C386" s="182"/>
      <c r="D386" s="182"/>
      <c r="E386"/>
    </row>
    <row r="387" spans="1:11" ht="27" thickBot="1">
      <c r="A387" s="492" t="s">
        <v>121</v>
      </c>
      <c r="B387" s="740"/>
      <c r="C387" s="79" t="s">
        <v>323</v>
      </c>
      <c r="D387" s="79" t="s">
        <v>324</v>
      </c>
      <c r="E387"/>
    </row>
    <row r="388" spans="1:11" ht="14.4" thickBot="1">
      <c r="A388" s="494" t="s">
        <v>325</v>
      </c>
      <c r="B388" s="754"/>
      <c r="C388" s="253">
        <v>54152.47</v>
      </c>
      <c r="D388" s="254">
        <v>29297.05</v>
      </c>
      <c r="E388"/>
    </row>
    <row r="389" spans="1:11">
      <c r="A389"/>
      <c r="B389"/>
      <c r="C389"/>
      <c r="D389"/>
      <c r="E389"/>
    </row>
    <row r="390" spans="1:11" ht="29.25" customHeight="1">
      <c r="A390" s="755" t="s">
        <v>420</v>
      </c>
      <c r="B390" s="756"/>
      <c r="C390" s="756"/>
      <c r="D390" s="602"/>
      <c r="E390" s="602"/>
    </row>
    <row r="395" spans="1:11">
      <c r="A395" s="757" t="s">
        <v>411</v>
      </c>
      <c r="B395" s="757"/>
      <c r="C395" s="757"/>
      <c r="D395" s="757"/>
      <c r="E395" s="757"/>
      <c r="F395" s="757"/>
      <c r="G395" s="757"/>
      <c r="H395" s="757"/>
      <c r="I395" s="757"/>
    </row>
    <row r="397" spans="1:11">
      <c r="A397" s="757" t="s">
        <v>377</v>
      </c>
      <c r="B397" s="757"/>
      <c r="C397" s="757"/>
      <c r="D397" s="757"/>
      <c r="E397" s="757"/>
      <c r="F397" s="757"/>
      <c r="G397" s="757"/>
      <c r="H397" s="757"/>
      <c r="I397" s="757"/>
    </row>
    <row r="398" spans="1:11" ht="16.2" thickBot="1">
      <c r="A398" s="384"/>
      <c r="B398" s="384"/>
      <c r="C398" s="384"/>
      <c r="D398" s="384"/>
      <c r="E398" s="384"/>
      <c r="F398" s="384"/>
      <c r="G398" s="384"/>
      <c r="H398" s="384"/>
      <c r="I398" s="385"/>
    </row>
    <row r="399" spans="1:11" ht="14.4" thickBot="1">
      <c r="A399" s="733" t="s">
        <v>115</v>
      </c>
      <c r="B399" s="735" t="s">
        <v>57</v>
      </c>
      <c r="C399" s="736"/>
      <c r="D399" s="737"/>
      <c r="E399" s="738" t="s">
        <v>144</v>
      </c>
      <c r="F399" s="739"/>
      <c r="G399" s="740"/>
      <c r="H399" s="735" t="s">
        <v>58</v>
      </c>
      <c r="I399" s="739"/>
      <c r="J399" s="740"/>
      <c r="K399" s="472" t="s">
        <v>162</v>
      </c>
    </row>
    <row r="400" spans="1:11" ht="97.2" thickBot="1">
      <c r="A400" s="734"/>
      <c r="B400" s="414" t="s">
        <v>143</v>
      </c>
      <c r="C400" s="415" t="s">
        <v>126</v>
      </c>
      <c r="D400" s="416" t="s">
        <v>45</v>
      </c>
      <c r="E400" s="460" t="s">
        <v>250</v>
      </c>
      <c r="F400" s="460" t="s">
        <v>432</v>
      </c>
      <c r="G400" s="417" t="s">
        <v>251</v>
      </c>
      <c r="H400" s="414" t="s">
        <v>143</v>
      </c>
      <c r="I400" s="415" t="s">
        <v>145</v>
      </c>
      <c r="J400" s="418" t="s">
        <v>159</v>
      </c>
      <c r="K400" s="473"/>
    </row>
    <row r="401" spans="1:11" ht="14.4" thickBot="1">
      <c r="A401" s="82" t="s">
        <v>167</v>
      </c>
      <c r="B401" s="386"/>
      <c r="C401" s="387"/>
      <c r="D401" s="388"/>
      <c r="E401" s="387">
        <f>F401+G401</f>
        <v>0</v>
      </c>
      <c r="F401" s="386"/>
      <c r="G401" s="387"/>
      <c r="H401" s="386"/>
      <c r="I401" s="389"/>
      <c r="J401" s="390"/>
      <c r="K401" s="211">
        <f>SUM(B401:E401)+SUM(H401:J401)</f>
        <v>0</v>
      </c>
    </row>
    <row r="402" spans="1:11" ht="14.4" thickBot="1">
      <c r="A402" s="391" t="s">
        <v>59</v>
      </c>
      <c r="B402" s="392">
        <f t="shared" ref="B402:K402" si="13">SUM(B403:B405)</f>
        <v>0</v>
      </c>
      <c r="C402" s="393">
        <f t="shared" si="13"/>
        <v>0</v>
      </c>
      <c r="D402" s="394">
        <f t="shared" si="13"/>
        <v>0</v>
      </c>
      <c r="E402" s="392">
        <f t="shared" si="13"/>
        <v>0</v>
      </c>
      <c r="F402" s="392">
        <f t="shared" si="13"/>
        <v>0</v>
      </c>
      <c r="G402" s="392">
        <f t="shared" si="13"/>
        <v>0</v>
      </c>
      <c r="H402" s="392">
        <f t="shared" si="13"/>
        <v>0</v>
      </c>
      <c r="I402" s="392">
        <f t="shared" si="13"/>
        <v>0</v>
      </c>
      <c r="J402" s="392">
        <f t="shared" si="13"/>
        <v>0</v>
      </c>
      <c r="K402" s="392">
        <f t="shared" si="13"/>
        <v>0</v>
      </c>
    </row>
    <row r="403" spans="1:11">
      <c r="A403" s="395" t="s">
        <v>60</v>
      </c>
      <c r="B403" s="396"/>
      <c r="C403" s="397"/>
      <c r="D403" s="398"/>
      <c r="E403" s="399">
        <f>F403+G403</f>
        <v>0</v>
      </c>
      <c r="F403" s="396"/>
      <c r="G403" s="399"/>
      <c r="H403" s="396"/>
      <c r="I403" s="400"/>
      <c r="J403" s="401"/>
      <c r="K403" s="402">
        <f>SUM(B403:E403)+SUM(H403:J403)</f>
        <v>0</v>
      </c>
    </row>
    <row r="404" spans="1:11">
      <c r="A404" s="403" t="s">
        <v>61</v>
      </c>
      <c r="B404" s="404"/>
      <c r="C404" s="405"/>
      <c r="D404" s="406"/>
      <c r="E404" s="405">
        <f>F404+G404</f>
        <v>0</v>
      </c>
      <c r="F404" s="404"/>
      <c r="G404" s="405"/>
      <c r="H404" s="404"/>
      <c r="I404" s="407"/>
      <c r="J404" s="408"/>
      <c r="K404" s="409">
        <f>SUM(B404:E404)+SUM(H404:J404)</f>
        <v>0</v>
      </c>
    </row>
    <row r="405" spans="1:11" ht="14.4" thickBot="1">
      <c r="A405" s="410" t="s">
        <v>62</v>
      </c>
      <c r="B405" s="404"/>
      <c r="C405" s="405"/>
      <c r="D405" s="406"/>
      <c r="E405" s="405">
        <f>F405+G405</f>
        <v>0</v>
      </c>
      <c r="F405" s="404"/>
      <c r="G405" s="405"/>
      <c r="H405" s="404"/>
      <c r="I405" s="407"/>
      <c r="J405" s="408"/>
      <c r="K405" s="461">
        <f>SUM(B405:E405)+SUM(H405:J405)</f>
        <v>0</v>
      </c>
    </row>
    <row r="406" spans="1:11" ht="14.4" thickBot="1">
      <c r="A406" s="391" t="s">
        <v>63</v>
      </c>
      <c r="B406" s="386">
        <f t="shared" ref="B406:K406" si="14">SUM(B407:B411)</f>
        <v>0</v>
      </c>
      <c r="C406" s="387">
        <f t="shared" si="14"/>
        <v>0</v>
      </c>
      <c r="D406" s="389">
        <f t="shared" si="14"/>
        <v>0</v>
      </c>
      <c r="E406" s="386">
        <f t="shared" si="14"/>
        <v>0</v>
      </c>
      <c r="F406" s="386">
        <f t="shared" si="14"/>
        <v>0</v>
      </c>
      <c r="G406" s="386">
        <f t="shared" si="14"/>
        <v>0</v>
      </c>
      <c r="H406" s="386">
        <f t="shared" si="14"/>
        <v>0</v>
      </c>
      <c r="I406" s="386">
        <f t="shared" si="14"/>
        <v>0</v>
      </c>
      <c r="J406" s="386">
        <f t="shared" si="14"/>
        <v>0</v>
      </c>
      <c r="K406" s="386">
        <f t="shared" si="14"/>
        <v>0</v>
      </c>
    </row>
    <row r="407" spans="1:11" ht="29.25" customHeight="1">
      <c r="A407" s="411" t="s">
        <v>64</v>
      </c>
      <c r="B407" s="396"/>
      <c r="C407" s="397"/>
      <c r="D407" s="398"/>
      <c r="E407" s="399">
        <f>F407+G407</f>
        <v>0</v>
      </c>
      <c r="F407" s="396"/>
      <c r="G407" s="399"/>
      <c r="H407" s="396"/>
      <c r="I407" s="400"/>
      <c r="J407" s="401"/>
      <c r="K407" s="402">
        <f>SUM(B407:E407)+SUM(H407:J407)</f>
        <v>0</v>
      </c>
    </row>
    <row r="408" spans="1:11" ht="13.5" customHeight="1">
      <c r="A408" s="412" t="s">
        <v>65</v>
      </c>
      <c r="B408" s="404"/>
      <c r="C408" s="405"/>
      <c r="D408" s="406"/>
      <c r="E408" s="405">
        <f>F408+G408</f>
        <v>0</v>
      </c>
      <c r="F408" s="404"/>
      <c r="G408" s="405"/>
      <c r="H408" s="404"/>
      <c r="I408" s="407"/>
      <c r="J408" s="408"/>
      <c r="K408" s="409">
        <f>SUM(B408:E408)+SUM(H408:J408)</f>
        <v>0</v>
      </c>
    </row>
    <row r="409" spans="1:11">
      <c r="A409" s="412" t="s">
        <v>66</v>
      </c>
      <c r="B409" s="404"/>
      <c r="C409" s="405"/>
      <c r="D409" s="406"/>
      <c r="E409" s="405">
        <f>F409+G409</f>
        <v>0</v>
      </c>
      <c r="F409" s="404"/>
      <c r="G409" s="405"/>
      <c r="H409" s="404"/>
      <c r="I409" s="407"/>
      <c r="J409" s="408"/>
      <c r="K409" s="409">
        <f>SUM(B409:E409)+SUM(H409:J409)</f>
        <v>0</v>
      </c>
    </row>
    <row r="410" spans="1:11">
      <c r="A410" s="412" t="s">
        <v>67</v>
      </c>
      <c r="B410" s="404"/>
      <c r="C410" s="405"/>
      <c r="D410" s="406"/>
      <c r="E410" s="405">
        <f>F410+G410</f>
        <v>0</v>
      </c>
      <c r="F410" s="404"/>
      <c r="G410" s="405"/>
      <c r="H410" s="404"/>
      <c r="I410" s="407"/>
      <c r="J410" s="408"/>
      <c r="K410" s="409">
        <f>SUM(B410:E410)+SUM(H410:J410)</f>
        <v>0</v>
      </c>
    </row>
    <row r="411" spans="1:11" ht="25.5" customHeight="1" thickBot="1">
      <c r="A411" s="413" t="s">
        <v>68</v>
      </c>
      <c r="B411" s="404"/>
      <c r="C411" s="405"/>
      <c r="D411" s="406"/>
      <c r="E411" s="405">
        <f>F411+G411</f>
        <v>0</v>
      </c>
      <c r="F411" s="404"/>
      <c r="G411" s="405"/>
      <c r="H411" s="404"/>
      <c r="I411" s="407"/>
      <c r="J411" s="408"/>
      <c r="K411" s="461">
        <f>SUM(B411:E411)+SUM(H411:J411)</f>
        <v>0</v>
      </c>
    </row>
    <row r="412" spans="1:11" ht="19.5" customHeight="1" thickBot="1">
      <c r="A412" s="419" t="s">
        <v>168</v>
      </c>
      <c r="B412" s="420">
        <f t="shared" ref="B412:K412" si="15">B401+B402-B406</f>
        <v>0</v>
      </c>
      <c r="C412" s="420">
        <f t="shared" si="15"/>
        <v>0</v>
      </c>
      <c r="D412" s="420">
        <f t="shared" si="15"/>
        <v>0</v>
      </c>
      <c r="E412" s="420">
        <f t="shared" si="15"/>
        <v>0</v>
      </c>
      <c r="F412" s="420">
        <f t="shared" si="15"/>
        <v>0</v>
      </c>
      <c r="G412" s="420">
        <f t="shared" si="15"/>
        <v>0</v>
      </c>
      <c r="H412" s="420">
        <f t="shared" si="15"/>
        <v>0</v>
      </c>
      <c r="I412" s="420">
        <f t="shared" si="15"/>
        <v>0</v>
      </c>
      <c r="J412" s="420">
        <f t="shared" si="15"/>
        <v>0</v>
      </c>
      <c r="K412" s="420">
        <f t="shared" si="15"/>
        <v>0</v>
      </c>
    </row>
    <row r="414" spans="1:11">
      <c r="A414" s="489" t="s">
        <v>376</v>
      </c>
      <c r="B414" s="741"/>
      <c r="C414" s="741"/>
    </row>
    <row r="415" spans="1:11" ht="14.4" thickBot="1">
      <c r="A415" s="4"/>
      <c r="B415" s="10"/>
      <c r="C415" s="10"/>
      <c r="E415" s="180"/>
      <c r="F415" s="180"/>
      <c r="G415" s="180"/>
      <c r="H415" s="180"/>
      <c r="I415" s="180"/>
    </row>
    <row r="416" spans="1:11" ht="31.8" thickBot="1">
      <c r="A416" s="742" t="s">
        <v>146</v>
      </c>
      <c r="B416" s="743"/>
      <c r="C416" s="122" t="s">
        <v>167</v>
      </c>
      <c r="D416" s="123" t="s">
        <v>306</v>
      </c>
      <c r="E416" s="182"/>
      <c r="F416" s="182"/>
      <c r="G416" s="182"/>
      <c r="H416" s="182"/>
      <c r="I416" s="182"/>
    </row>
    <row r="417" spans="1:9">
      <c r="A417" s="744" t="s">
        <v>152</v>
      </c>
      <c r="B417" s="745"/>
      <c r="C417" s="124">
        <v>36</v>
      </c>
      <c r="D417" s="124">
        <v>5.62</v>
      </c>
      <c r="E417" s="261"/>
      <c r="F417" s="261"/>
      <c r="G417" s="261"/>
      <c r="H417" s="261"/>
      <c r="I417" s="261"/>
    </row>
    <row r="418" spans="1:9">
      <c r="A418" s="746" t="s">
        <v>153</v>
      </c>
      <c r="B418" s="747"/>
      <c r="C418" s="125">
        <v>0</v>
      </c>
      <c r="D418" s="125">
        <v>0</v>
      </c>
      <c r="E418" s="260"/>
      <c r="F418" s="260"/>
      <c r="G418" s="260"/>
      <c r="H418" s="260"/>
      <c r="I418" s="260"/>
    </row>
    <row r="419" spans="1:9">
      <c r="A419" s="746" t="s">
        <v>125</v>
      </c>
      <c r="B419" s="747"/>
      <c r="C419" s="125">
        <v>0</v>
      </c>
      <c r="D419" s="125">
        <v>0</v>
      </c>
      <c r="E419" s="262"/>
      <c r="F419" s="262"/>
      <c r="G419" s="262"/>
      <c r="H419" s="262"/>
      <c r="I419" s="262"/>
    </row>
    <row r="420" spans="1:9">
      <c r="A420" s="725" t="s">
        <v>81</v>
      </c>
      <c r="B420" s="726"/>
      <c r="C420" s="126">
        <f>C421+C424+C425+C426+C427</f>
        <v>63.66</v>
      </c>
      <c r="D420" s="126">
        <f>D421+D424+D425+D426+D427</f>
        <v>100.37</v>
      </c>
    </row>
    <row r="421" spans="1:9">
      <c r="A421" s="614" t="s">
        <v>294</v>
      </c>
      <c r="B421" s="615"/>
      <c r="C421" s="127">
        <f>C422-C423</f>
        <v>0</v>
      </c>
      <c r="D421" s="127">
        <f>D422-D423</f>
        <v>0</v>
      </c>
    </row>
    <row r="422" spans="1:9">
      <c r="A422" s="727" t="s">
        <v>179</v>
      </c>
      <c r="B422" s="728"/>
      <c r="C422" s="128">
        <v>0</v>
      </c>
      <c r="D422" s="128">
        <v>0</v>
      </c>
    </row>
    <row r="423" spans="1:9" ht="25.5" customHeight="1">
      <c r="A423" s="727" t="s">
        <v>181</v>
      </c>
      <c r="B423" s="728"/>
      <c r="C423" s="128">
        <v>0</v>
      </c>
      <c r="D423" s="128">
        <v>0</v>
      </c>
    </row>
    <row r="424" spans="1:9">
      <c r="A424" s="729" t="s">
        <v>82</v>
      </c>
      <c r="B424" s="730"/>
      <c r="C424" s="129"/>
      <c r="D424" s="129"/>
    </row>
    <row r="425" spans="1:9">
      <c r="A425" s="729" t="s">
        <v>154</v>
      </c>
      <c r="B425" s="730"/>
      <c r="C425" s="129"/>
      <c r="D425" s="129"/>
    </row>
    <row r="426" spans="1:9">
      <c r="A426" s="729" t="s">
        <v>83</v>
      </c>
      <c r="B426" s="730"/>
      <c r="C426" s="129"/>
      <c r="D426" s="129"/>
    </row>
    <row r="427" spans="1:9">
      <c r="A427" s="729" t="s">
        <v>42</v>
      </c>
      <c r="B427" s="730"/>
      <c r="C427" s="129">
        <v>63.66</v>
      </c>
      <c r="D427" s="129">
        <f>11.29+89.08</f>
        <v>100.37</v>
      </c>
    </row>
    <row r="428" spans="1:9" ht="24.75" customHeight="1" thickBot="1">
      <c r="A428" s="731" t="s">
        <v>84</v>
      </c>
      <c r="B428" s="732"/>
      <c r="C428" s="125"/>
      <c r="D428" s="125"/>
    </row>
    <row r="429" spans="1:9" ht="16.2" thickBot="1">
      <c r="A429" s="710" t="s">
        <v>151</v>
      </c>
      <c r="B429" s="711"/>
      <c r="C429" s="118">
        <f>SUM(C417+C418+C419+C420+C428)</f>
        <v>99.66</v>
      </c>
      <c r="D429" s="118">
        <f>SUM(D417+D418+D419+D420+D428)</f>
        <v>105.99000000000001</v>
      </c>
    </row>
    <row r="431" spans="1:9">
      <c r="A431" s="700" t="s">
        <v>375</v>
      </c>
      <c r="B431" s="712"/>
      <c r="C431" s="712"/>
      <c r="D431" s="602"/>
      <c r="E431" s="602"/>
    </row>
    <row r="432" spans="1:9" ht="14.4" thickBot="1">
      <c r="A432" s="180"/>
      <c r="B432" s="180"/>
      <c r="C432" s="180"/>
      <c r="D432" s="180"/>
    </row>
    <row r="433" spans="1:5" ht="33.75" customHeight="1">
      <c r="A433" s="373"/>
      <c r="B433" s="713" t="s">
        <v>365</v>
      </c>
      <c r="C433" s="713"/>
      <c r="D433" s="713"/>
      <c r="E433" s="714"/>
    </row>
    <row r="434" spans="1:5">
      <c r="A434" s="423" t="s">
        <v>366</v>
      </c>
      <c r="B434" s="474" t="s">
        <v>367</v>
      </c>
      <c r="C434" s="715" t="s">
        <v>368</v>
      </c>
      <c r="D434" s="715"/>
      <c r="E434" s="716"/>
    </row>
    <row r="435" spans="1:5" ht="14.4" thickBot="1">
      <c r="A435" s="424"/>
      <c r="B435" s="425"/>
      <c r="C435" s="425" t="s">
        <v>369</v>
      </c>
      <c r="D435" s="425" t="s">
        <v>370</v>
      </c>
      <c r="E435" s="426" t="s">
        <v>371</v>
      </c>
    </row>
    <row r="436" spans="1:5" ht="15.6">
      <c r="A436" s="427" t="s">
        <v>132</v>
      </c>
      <c r="B436" s="478">
        <v>0</v>
      </c>
      <c r="C436" s="428">
        <v>0</v>
      </c>
      <c r="D436" s="428">
        <v>0</v>
      </c>
      <c r="E436" s="429">
        <v>0</v>
      </c>
    </row>
    <row r="437" spans="1:5" ht="14.4" thickBot="1">
      <c r="A437" s="430" t="s">
        <v>162</v>
      </c>
      <c r="B437" s="431">
        <f>B436</f>
        <v>0</v>
      </c>
      <c r="C437" s="431">
        <f>C436</f>
        <v>0</v>
      </c>
      <c r="D437" s="431">
        <f>D436</f>
        <v>0</v>
      </c>
      <c r="E437" s="432">
        <f>E436</f>
        <v>0</v>
      </c>
    </row>
    <row r="440" spans="1:5" ht="29.25" customHeight="1">
      <c r="A440" s="700" t="s">
        <v>429</v>
      </c>
      <c r="B440" s="712"/>
      <c r="C440" s="712"/>
      <c r="D440" s="490"/>
      <c r="E440" s="490"/>
    </row>
    <row r="441" spans="1:5" ht="14.4" thickBot="1">
      <c r="A441" s="28"/>
      <c r="B441" s="28"/>
      <c r="C441" s="28"/>
    </row>
    <row r="442" spans="1:5" ht="14.4" thickBot="1">
      <c r="A442" s="717" t="s">
        <v>372</v>
      </c>
      <c r="B442" s="718"/>
      <c r="C442" s="187" t="s">
        <v>373</v>
      </c>
    </row>
    <row r="443" spans="1:5">
      <c r="A443" s="719"/>
      <c r="B443" s="720"/>
      <c r="C443" s="433"/>
    </row>
    <row r="444" spans="1:5" ht="51" customHeight="1">
      <c r="A444" s="721" t="s">
        <v>374</v>
      </c>
      <c r="B444" s="722"/>
      <c r="C444" s="434"/>
    </row>
    <row r="445" spans="1:5" ht="14.4" thickBot="1">
      <c r="A445" s="723"/>
      <c r="B445" s="724"/>
      <c r="C445" s="433"/>
    </row>
    <row r="446" spans="1:5" ht="14.4" thickBot="1">
      <c r="A446" s="694" t="s">
        <v>38</v>
      </c>
      <c r="B446" s="695"/>
      <c r="C446" s="435">
        <f>C444</f>
        <v>0</v>
      </c>
    </row>
    <row r="449" spans="1:4">
      <c r="A449" s="180" t="s">
        <v>327</v>
      </c>
      <c r="B449" s="180"/>
      <c r="C449" s="180"/>
      <c r="D449" s="180"/>
    </row>
    <row r="450" spans="1:4" ht="14.4" thickBot="1">
      <c r="A450" s="182"/>
      <c r="B450" s="182"/>
      <c r="C450" s="182"/>
      <c r="D450" s="182"/>
    </row>
    <row r="451" spans="1:4" ht="14.4" thickBot="1">
      <c r="A451" s="255" t="s">
        <v>80</v>
      </c>
      <c r="B451" s="256"/>
      <c r="C451" s="256"/>
      <c r="D451" s="257"/>
    </row>
    <row r="452" spans="1:4" ht="14.4" thickBot="1">
      <c r="A452" s="696" t="s">
        <v>167</v>
      </c>
      <c r="B452" s="697"/>
      <c r="C452" s="698" t="s">
        <v>160</v>
      </c>
      <c r="D452" s="699"/>
    </row>
    <row r="453" spans="1:4" ht="14.4" thickBot="1">
      <c r="A453" s="258"/>
      <c r="B453" s="259"/>
      <c r="C453" s="259"/>
      <c r="D453" s="263"/>
    </row>
    <row r="456" spans="1:4">
      <c r="A456" s="700" t="s">
        <v>404</v>
      </c>
      <c r="B456" s="700"/>
      <c r="C456" s="700"/>
      <c r="D456" s="682"/>
    </row>
    <row r="457" spans="1:4" ht="14.25" customHeight="1">
      <c r="A457" s="701" t="s">
        <v>274</v>
      </c>
      <c r="B457" s="701"/>
      <c r="C457" s="701"/>
    </row>
    <row r="458" spans="1:4" ht="14.4" thickBot="1">
      <c r="A458" s="268"/>
      <c r="B458" s="269"/>
      <c r="C458" s="269"/>
    </row>
    <row r="459" spans="1:4" ht="16.2" thickBot="1">
      <c r="A459" s="702" t="s">
        <v>31</v>
      </c>
      <c r="B459" s="703"/>
      <c r="C459" s="187" t="s">
        <v>46</v>
      </c>
      <c r="D459" s="187" t="s">
        <v>161</v>
      </c>
    </row>
    <row r="460" spans="1:4">
      <c r="A460" s="704" t="s">
        <v>328</v>
      </c>
      <c r="B460" s="705"/>
      <c r="C460" s="270"/>
      <c r="D460" s="271"/>
    </row>
    <row r="461" spans="1:4">
      <c r="A461" s="706" t="s">
        <v>329</v>
      </c>
      <c r="B461" s="707"/>
      <c r="C461" s="272"/>
      <c r="D461" s="273"/>
    </row>
    <row r="462" spans="1:4">
      <c r="A462" s="708" t="s">
        <v>54</v>
      </c>
      <c r="B462" s="709"/>
      <c r="C462" s="274"/>
      <c r="D462" s="275"/>
    </row>
    <row r="463" spans="1:4">
      <c r="A463" s="678" t="s">
        <v>55</v>
      </c>
      <c r="B463" s="679"/>
      <c r="C463" s="272"/>
      <c r="D463" s="273"/>
    </row>
    <row r="464" spans="1:4" ht="13.5" customHeight="1" thickBot="1">
      <c r="A464" s="680" t="s">
        <v>56</v>
      </c>
      <c r="B464" s="681"/>
      <c r="C464" s="276"/>
      <c r="D464" s="277"/>
    </row>
    <row r="472" spans="1:3">
      <c r="A472" s="421" t="s">
        <v>405</v>
      </c>
      <c r="B472" s="421"/>
      <c r="C472" s="421"/>
    </row>
    <row r="473" spans="1:3" ht="14.4" thickBot="1">
      <c r="A473" s="337"/>
      <c r="B473" s="154"/>
      <c r="C473" s="154"/>
    </row>
    <row r="474" spans="1:3" ht="27" thickBot="1">
      <c r="A474" s="471"/>
      <c r="B474" s="278" t="s">
        <v>47</v>
      </c>
      <c r="C474" s="174" t="s">
        <v>119</v>
      </c>
    </row>
    <row r="475" spans="1:3" ht="14.4" thickBot="1">
      <c r="A475" s="209" t="s">
        <v>134</v>
      </c>
      <c r="B475" s="279">
        <f>B476+B481</f>
        <v>0</v>
      </c>
      <c r="C475" s="279">
        <f>C476+C481</f>
        <v>0</v>
      </c>
    </row>
    <row r="476" spans="1:3">
      <c r="A476" s="323" t="s">
        <v>350</v>
      </c>
      <c r="B476" s="334">
        <f>SUM(B478:B480)</f>
        <v>0</v>
      </c>
      <c r="C476" s="334">
        <f>SUM(C478:C480)</f>
        <v>0</v>
      </c>
    </row>
    <row r="477" spans="1:3">
      <c r="A477" s="325" t="s">
        <v>148</v>
      </c>
      <c r="B477" s="282"/>
      <c r="C477" s="283"/>
    </row>
    <row r="478" spans="1:3">
      <c r="A478" s="325"/>
      <c r="B478" s="282"/>
      <c r="C478" s="283"/>
    </row>
    <row r="479" spans="1:3">
      <c r="A479" s="325"/>
      <c r="B479" s="282"/>
      <c r="C479" s="283"/>
    </row>
    <row r="480" spans="1:3" ht="14.4" thickBot="1">
      <c r="A480" s="341"/>
      <c r="B480" s="332"/>
      <c r="C480" s="339"/>
    </row>
    <row r="481" spans="1:3">
      <c r="A481" s="323" t="s">
        <v>351</v>
      </c>
      <c r="B481" s="334">
        <f>SUM(B483:B485)</f>
        <v>0</v>
      </c>
      <c r="C481" s="334">
        <f>SUM(C483:C485)</f>
        <v>0</v>
      </c>
    </row>
    <row r="482" spans="1:3">
      <c r="A482" s="325" t="s">
        <v>148</v>
      </c>
      <c r="B482" s="280"/>
      <c r="C482" s="281"/>
    </row>
    <row r="483" spans="1:3">
      <c r="A483" s="327"/>
      <c r="B483" s="280"/>
      <c r="C483" s="281"/>
    </row>
    <row r="484" spans="1:3">
      <c r="A484" s="327"/>
      <c r="B484" s="282"/>
      <c r="C484" s="283"/>
    </row>
    <row r="485" spans="1:3" ht="14.4" thickBot="1">
      <c r="A485" s="338"/>
      <c r="B485" s="332"/>
      <c r="C485" s="339"/>
    </row>
    <row r="486" spans="1:3" ht="14.4" thickBot="1">
      <c r="A486" s="209" t="s">
        <v>135</v>
      </c>
      <c r="B486" s="279">
        <f>B487+B492</f>
        <v>0</v>
      </c>
      <c r="C486" s="279">
        <f>C487+C492</f>
        <v>0</v>
      </c>
    </row>
    <row r="487" spans="1:3">
      <c r="A487" s="340" t="s">
        <v>350</v>
      </c>
      <c r="B487" s="280">
        <f>SUM(B489:B491)</f>
        <v>0</v>
      </c>
      <c r="C487" s="280">
        <f>SUM(C489:C491)</f>
        <v>0</v>
      </c>
    </row>
    <row r="488" spans="1:3">
      <c r="A488" s="327" t="s">
        <v>148</v>
      </c>
      <c r="B488" s="282"/>
      <c r="C488" s="283"/>
    </row>
    <row r="489" spans="1:3">
      <c r="A489" s="327"/>
      <c r="B489" s="282"/>
      <c r="C489" s="283"/>
    </row>
    <row r="490" spans="1:3">
      <c r="A490" s="327"/>
      <c r="B490" s="282"/>
      <c r="C490" s="283"/>
    </row>
    <row r="491" spans="1:3" ht="14.4" thickBot="1">
      <c r="A491" s="338"/>
      <c r="B491" s="332"/>
      <c r="C491" s="339"/>
    </row>
    <row r="492" spans="1:3">
      <c r="A492" s="330" t="s">
        <v>351</v>
      </c>
      <c r="B492" s="336">
        <f>SUM(B494:B496)</f>
        <v>0</v>
      </c>
      <c r="C492" s="336">
        <f>SUM(C494:C496)</f>
        <v>0</v>
      </c>
    </row>
    <row r="493" spans="1:3">
      <c r="A493" s="327" t="s">
        <v>148</v>
      </c>
      <c r="B493" s="282"/>
      <c r="C493" s="282"/>
    </row>
    <row r="494" spans="1:3">
      <c r="A494" s="342"/>
      <c r="B494" s="282"/>
      <c r="C494" s="282"/>
    </row>
    <row r="495" spans="1:3">
      <c r="A495" s="342"/>
      <c r="B495" s="282"/>
      <c r="C495" s="282"/>
    </row>
    <row r="496" spans="1:3" ht="14.4" thickBot="1">
      <c r="A496" s="343"/>
      <c r="B496" s="344"/>
      <c r="C496" s="344"/>
    </row>
    <row r="497" spans="1:9">
      <c r="A497" s="421"/>
      <c r="B497" s="421"/>
      <c r="C497" s="421"/>
    </row>
    <row r="498" spans="1:9">
      <c r="A498" s="421"/>
      <c r="B498" s="421"/>
      <c r="C498" s="421"/>
    </row>
    <row r="499" spans="1:9" ht="43.5" customHeight="1">
      <c r="A499" s="489" t="s">
        <v>421</v>
      </c>
      <c r="B499" s="489"/>
      <c r="C499" s="489"/>
      <c r="D499" s="489"/>
      <c r="E499" s="682"/>
      <c r="F499" s="682"/>
      <c r="G499" s="682"/>
      <c r="H499" s="682"/>
      <c r="I499" s="682"/>
    </row>
    <row r="500" spans="1:9" ht="14.4" thickBot="1">
      <c r="A500" s="458"/>
      <c r="B500" s="458"/>
      <c r="C500" s="458"/>
      <c r="D500" s="458"/>
      <c r="E500" s="1"/>
      <c r="F500" s="1"/>
      <c r="G500" s="1"/>
      <c r="H500" s="1"/>
      <c r="I500" s="1"/>
    </row>
    <row r="501" spans="1:9" ht="55.5" customHeight="1" thickBot="1">
      <c r="A501" s="683" t="s">
        <v>435</v>
      </c>
      <c r="B501" s="684"/>
      <c r="C501" s="685"/>
      <c r="D501" s="686"/>
    </row>
    <row r="502" spans="1:9" ht="24.75" customHeight="1" thickBot="1">
      <c r="A502" s="502" t="s">
        <v>167</v>
      </c>
      <c r="B502" s="687"/>
      <c r="C502" s="688" t="s">
        <v>168</v>
      </c>
      <c r="D502" s="689"/>
    </row>
    <row r="503" spans="1:9" ht="20.25" customHeight="1" thickBot="1">
      <c r="A503" s="690"/>
      <c r="B503" s="691"/>
      <c r="C503" s="692"/>
      <c r="D503" s="693"/>
    </row>
    <row r="504" spans="1:9">
      <c r="A504" s="421"/>
      <c r="B504" s="421"/>
      <c r="C504" s="421"/>
    </row>
    <row r="505" spans="1:9">
      <c r="A505" s="421"/>
      <c r="B505" s="421"/>
      <c r="C505" s="421"/>
    </row>
    <row r="506" spans="1:9">
      <c r="A506" s="421"/>
      <c r="B506" s="421"/>
      <c r="C506" s="421"/>
    </row>
    <row r="507" spans="1:9">
      <c r="A507" s="421"/>
      <c r="B507" s="421"/>
      <c r="C507" s="421"/>
    </row>
    <row r="508" spans="1:9">
      <c r="A508" s="421"/>
      <c r="B508" s="421"/>
      <c r="C508" s="421"/>
    </row>
    <row r="509" spans="1:9">
      <c r="A509" s="421"/>
      <c r="B509" s="421"/>
      <c r="C509" s="421"/>
    </row>
    <row r="510" spans="1:9">
      <c r="A510" s="421"/>
      <c r="B510" s="421"/>
      <c r="C510" s="421"/>
    </row>
    <row r="511" spans="1:9">
      <c r="A511" s="421"/>
      <c r="B511" s="421"/>
      <c r="C511" s="421"/>
    </row>
    <row r="512" spans="1:9">
      <c r="A512" s="421"/>
      <c r="B512" s="421"/>
      <c r="C512" s="421"/>
    </row>
    <row r="513" spans="1:7">
      <c r="A513" s="421" t="s">
        <v>412</v>
      </c>
      <c r="B513" s="421"/>
      <c r="C513" s="421"/>
    </row>
    <row r="514" spans="1:7">
      <c r="A514" s="537" t="s">
        <v>395</v>
      </c>
      <c r="B514" s="537"/>
      <c r="C514" s="537"/>
    </row>
    <row r="515" spans="1:7" ht="14.4" thickBot="1">
      <c r="A515" s="421"/>
      <c r="B515" s="421"/>
      <c r="C515" s="421"/>
    </row>
    <row r="516" spans="1:7" ht="23.4" thickBot="1">
      <c r="A516" s="672" t="s">
        <v>88</v>
      </c>
      <c r="B516" s="673"/>
      <c r="C516" s="673"/>
      <c r="D516" s="674"/>
      <c r="E516" s="294" t="s">
        <v>47</v>
      </c>
      <c r="F516" s="295" t="s">
        <v>119</v>
      </c>
      <c r="G516" s="289"/>
    </row>
    <row r="517" spans="1:7" ht="14.25" customHeight="1" thickBot="1">
      <c r="A517" s="660" t="s">
        <v>336</v>
      </c>
      <c r="B517" s="661"/>
      <c r="C517" s="661"/>
      <c r="D517" s="662"/>
      <c r="E517" s="296">
        <f>SUM(E518:E525)</f>
        <v>304406.7</v>
      </c>
      <c r="F517" s="296">
        <f>SUM(F518:F525)</f>
        <v>405265.94</v>
      </c>
      <c r="G517" s="290"/>
    </row>
    <row r="518" spans="1:7">
      <c r="A518" s="669" t="s">
        <v>190</v>
      </c>
      <c r="B518" s="670"/>
      <c r="C518" s="670"/>
      <c r="D518" s="671"/>
      <c r="E518" s="297">
        <v>13885.9</v>
      </c>
      <c r="F518" s="298">
        <v>28666.639999999999</v>
      </c>
      <c r="G518" s="130"/>
    </row>
    <row r="519" spans="1:7">
      <c r="A519" s="651" t="s">
        <v>191</v>
      </c>
      <c r="B519" s="652"/>
      <c r="C519" s="652"/>
      <c r="D519" s="653"/>
      <c r="E519" s="300"/>
      <c r="F519" s="301"/>
      <c r="G519" s="130"/>
    </row>
    <row r="520" spans="1:7">
      <c r="A520" s="651" t="s">
        <v>192</v>
      </c>
      <c r="B520" s="652"/>
      <c r="C520" s="652"/>
      <c r="D520" s="653"/>
      <c r="E520" s="300"/>
      <c r="F520" s="301"/>
      <c r="G520" s="130"/>
    </row>
    <row r="521" spans="1:7">
      <c r="A521" s="675" t="s">
        <v>193</v>
      </c>
      <c r="B521" s="676"/>
      <c r="C521" s="676"/>
      <c r="D521" s="677"/>
      <c r="E521" s="300">
        <v>290520.8</v>
      </c>
      <c r="F521" s="301">
        <v>376599.3</v>
      </c>
      <c r="G521" s="130"/>
    </row>
    <row r="522" spans="1:7">
      <c r="A522" s="651" t="s">
        <v>194</v>
      </c>
      <c r="B522" s="652"/>
      <c r="C522" s="652"/>
      <c r="D522" s="653"/>
      <c r="E522" s="300"/>
      <c r="F522" s="301"/>
      <c r="G522" s="130"/>
    </row>
    <row r="523" spans="1:7">
      <c r="A523" s="654" t="s">
        <v>195</v>
      </c>
      <c r="B523" s="655"/>
      <c r="C523" s="655"/>
      <c r="D523" s="656"/>
      <c r="E523" s="300"/>
      <c r="F523" s="301"/>
      <c r="G523" s="130"/>
    </row>
    <row r="524" spans="1:7">
      <c r="A524" s="654" t="s">
        <v>196</v>
      </c>
      <c r="B524" s="655"/>
      <c r="C524" s="655"/>
      <c r="D524" s="656"/>
      <c r="E524" s="300"/>
      <c r="F524" s="301"/>
      <c r="G524" s="130"/>
    </row>
    <row r="525" spans="1:7" ht="14.4" thickBot="1">
      <c r="A525" s="657" t="s">
        <v>197</v>
      </c>
      <c r="B525" s="658"/>
      <c r="C525" s="658"/>
      <c r="D525" s="659"/>
      <c r="E525" s="302"/>
      <c r="F525" s="303"/>
      <c r="G525" s="130"/>
    </row>
    <row r="526" spans="1:7" ht="14.4" thickBot="1">
      <c r="A526" s="660" t="s">
        <v>330</v>
      </c>
      <c r="B526" s="661"/>
      <c r="C526" s="661"/>
      <c r="D526" s="662"/>
      <c r="E526" s="304"/>
      <c r="F526" s="305">
        <v>349.19</v>
      </c>
      <c r="G526" s="291"/>
    </row>
    <row r="527" spans="1:7" ht="14.4" thickBot="1">
      <c r="A527" s="663" t="s">
        <v>331</v>
      </c>
      <c r="B527" s="664"/>
      <c r="C527" s="664"/>
      <c r="D527" s="665"/>
      <c r="E527" s="306"/>
      <c r="F527" s="307"/>
      <c r="G527" s="291"/>
    </row>
    <row r="528" spans="1:7" ht="14.4" thickBot="1">
      <c r="A528" s="663" t="s">
        <v>332</v>
      </c>
      <c r="B528" s="664"/>
      <c r="C528" s="664"/>
      <c r="D528" s="665"/>
      <c r="E528" s="304"/>
      <c r="F528" s="305"/>
      <c r="G528" s="291"/>
    </row>
    <row r="529" spans="1:7" ht="14.4" thickBot="1">
      <c r="A529" s="666" t="s">
        <v>422</v>
      </c>
      <c r="B529" s="667"/>
      <c r="C529" s="667"/>
      <c r="D529" s="668"/>
      <c r="E529" s="304"/>
      <c r="F529" s="305"/>
      <c r="G529" s="291"/>
    </row>
    <row r="530" spans="1:7" ht="14.4" thickBot="1">
      <c r="A530" s="666" t="s">
        <v>333</v>
      </c>
      <c r="B530" s="667"/>
      <c r="C530" s="667"/>
      <c r="D530" s="668"/>
      <c r="E530" s="296">
        <v>0</v>
      </c>
      <c r="F530" s="296">
        <f>SUM(F531+F539+F542+F545)</f>
        <v>0</v>
      </c>
      <c r="G530" s="290"/>
    </row>
    <row r="531" spans="1:7">
      <c r="A531" s="669" t="s">
        <v>89</v>
      </c>
      <c r="B531" s="670"/>
      <c r="C531" s="670"/>
      <c r="D531" s="671"/>
      <c r="E531" s="308">
        <f>SUM(E532:E538)</f>
        <v>0</v>
      </c>
      <c r="F531" s="308">
        <f>SUM(F532:F538)</f>
        <v>0</v>
      </c>
      <c r="G531" s="292"/>
    </row>
    <row r="532" spans="1:7">
      <c r="A532" s="636" t="s">
        <v>90</v>
      </c>
      <c r="B532" s="637"/>
      <c r="C532" s="637"/>
      <c r="D532" s="638"/>
      <c r="E532" s="309"/>
      <c r="F532" s="310"/>
      <c r="G532" s="293"/>
    </row>
    <row r="533" spans="1:7">
      <c r="A533" s="636" t="s">
        <v>91</v>
      </c>
      <c r="B533" s="637"/>
      <c r="C533" s="637"/>
      <c r="D533" s="638"/>
      <c r="E533" s="309"/>
      <c r="F533" s="310"/>
      <c r="G533" s="293"/>
    </row>
    <row r="534" spans="1:7">
      <c r="A534" s="636" t="s">
        <v>92</v>
      </c>
      <c r="B534" s="637"/>
      <c r="C534" s="637"/>
      <c r="D534" s="638"/>
      <c r="E534" s="309"/>
      <c r="F534" s="310"/>
      <c r="G534" s="293"/>
    </row>
    <row r="535" spans="1:7">
      <c r="A535" s="636" t="s">
        <v>198</v>
      </c>
      <c r="B535" s="637"/>
      <c r="C535" s="637"/>
      <c r="D535" s="638"/>
      <c r="E535" s="309"/>
      <c r="F535" s="310"/>
      <c r="G535" s="293"/>
    </row>
    <row r="536" spans="1:7">
      <c r="A536" s="636" t="s">
        <v>96</v>
      </c>
      <c r="B536" s="637"/>
      <c r="C536" s="637"/>
      <c r="D536" s="638"/>
      <c r="E536" s="309"/>
      <c r="F536" s="310"/>
      <c r="G536" s="293"/>
    </row>
    <row r="537" spans="1:7">
      <c r="A537" s="636" t="s">
        <v>199</v>
      </c>
      <c r="B537" s="637"/>
      <c r="C537" s="637"/>
      <c r="D537" s="638"/>
      <c r="E537" s="309"/>
      <c r="F537" s="310"/>
      <c r="G537" s="293"/>
    </row>
    <row r="538" spans="1:7">
      <c r="A538" s="636" t="s">
        <v>97</v>
      </c>
      <c r="B538" s="637"/>
      <c r="C538" s="637"/>
      <c r="D538" s="638"/>
      <c r="E538" s="309"/>
      <c r="F538" s="310"/>
      <c r="G538" s="293"/>
    </row>
    <row r="539" spans="1:7">
      <c r="A539" s="654" t="s">
        <v>98</v>
      </c>
      <c r="B539" s="655"/>
      <c r="C539" s="655"/>
      <c r="D539" s="656"/>
      <c r="E539" s="311">
        <f>SUM(E540:E541)</f>
        <v>0</v>
      </c>
      <c r="F539" s="311">
        <f>SUM(F540:F541)</f>
        <v>0</v>
      </c>
      <c r="G539" s="292"/>
    </row>
    <row r="540" spans="1:7">
      <c r="A540" s="636" t="s">
        <v>99</v>
      </c>
      <c r="B540" s="637"/>
      <c r="C540" s="637"/>
      <c r="D540" s="638"/>
      <c r="E540" s="309"/>
      <c r="F540" s="310"/>
      <c r="G540" s="293"/>
    </row>
    <row r="541" spans="1:7">
      <c r="A541" s="636" t="s">
        <v>100</v>
      </c>
      <c r="B541" s="637"/>
      <c r="C541" s="637"/>
      <c r="D541" s="638"/>
      <c r="E541" s="309"/>
      <c r="F541" s="310"/>
      <c r="G541" s="293"/>
    </row>
    <row r="542" spans="1:7">
      <c r="A542" s="651" t="s">
        <v>101</v>
      </c>
      <c r="B542" s="652"/>
      <c r="C542" s="652"/>
      <c r="D542" s="653"/>
      <c r="E542" s="311">
        <f>SUM(E543:E544)</f>
        <v>0</v>
      </c>
      <c r="F542" s="311">
        <f>SUM(F543:F544)</f>
        <v>0</v>
      </c>
      <c r="G542" s="292"/>
    </row>
    <row r="543" spans="1:7">
      <c r="A543" s="636" t="s">
        <v>102</v>
      </c>
      <c r="B543" s="637"/>
      <c r="C543" s="637"/>
      <c r="D543" s="638"/>
      <c r="E543" s="309"/>
      <c r="F543" s="310"/>
      <c r="G543" s="293"/>
    </row>
    <row r="544" spans="1:7">
      <c r="A544" s="636" t="s">
        <v>103</v>
      </c>
      <c r="B544" s="637"/>
      <c r="C544" s="637"/>
      <c r="D544" s="638"/>
      <c r="E544" s="309"/>
      <c r="F544" s="310"/>
      <c r="G544" s="293"/>
    </row>
    <row r="545" spans="1:7">
      <c r="A545" s="651" t="s">
        <v>104</v>
      </c>
      <c r="B545" s="652"/>
      <c r="C545" s="652"/>
      <c r="D545" s="653"/>
      <c r="E545" s="311">
        <f>SUM(E546:E559)</f>
        <v>0</v>
      </c>
      <c r="F545" s="311">
        <f>SUM(F546:F559)</f>
        <v>0</v>
      </c>
      <c r="G545" s="292"/>
    </row>
    <row r="546" spans="1:7">
      <c r="A546" s="636" t="s">
        <v>105</v>
      </c>
      <c r="B546" s="637"/>
      <c r="C546" s="637"/>
      <c r="D546" s="638"/>
      <c r="E546" s="300"/>
      <c r="F546" s="301"/>
      <c r="G546" s="130"/>
    </row>
    <row r="547" spans="1:7">
      <c r="A547" s="636" t="s">
        <v>106</v>
      </c>
      <c r="B547" s="637"/>
      <c r="C547" s="637"/>
      <c r="D547" s="638"/>
      <c r="E547" s="300"/>
      <c r="F547" s="301"/>
      <c r="G547" s="130"/>
    </row>
    <row r="548" spans="1:7">
      <c r="A548" s="636" t="s">
        <v>200</v>
      </c>
      <c r="B548" s="637"/>
      <c r="C548" s="637"/>
      <c r="D548" s="638"/>
      <c r="E548" s="312"/>
      <c r="F548" s="299"/>
      <c r="G548" s="130"/>
    </row>
    <row r="549" spans="1:7">
      <c r="A549" s="636" t="s">
        <v>107</v>
      </c>
      <c r="B549" s="637"/>
      <c r="C549" s="637"/>
      <c r="D549" s="638"/>
      <c r="E549" s="300"/>
      <c r="F549" s="301"/>
      <c r="G549" s="130"/>
    </row>
    <row r="550" spans="1:7">
      <c r="A550" s="636" t="s">
        <v>201</v>
      </c>
      <c r="B550" s="637"/>
      <c r="C550" s="637"/>
      <c r="D550" s="638"/>
      <c r="E550" s="300"/>
      <c r="F550" s="301"/>
      <c r="G550" s="130"/>
    </row>
    <row r="551" spans="1:7">
      <c r="A551" s="636" t="s">
        <v>202</v>
      </c>
      <c r="B551" s="637"/>
      <c r="C551" s="637"/>
      <c r="D551" s="638"/>
      <c r="E551" s="300"/>
      <c r="F551" s="301"/>
      <c r="G551" s="130"/>
    </row>
    <row r="552" spans="1:7">
      <c r="A552" s="636" t="s">
        <v>110</v>
      </c>
      <c r="B552" s="637"/>
      <c r="C552" s="637"/>
      <c r="D552" s="638"/>
      <c r="E552" s="300"/>
      <c r="F552" s="301"/>
      <c r="G552" s="130"/>
    </row>
    <row r="553" spans="1:7">
      <c r="A553" s="636" t="s">
        <v>111</v>
      </c>
      <c r="B553" s="637"/>
      <c r="C553" s="637"/>
      <c r="D553" s="638"/>
      <c r="E553" s="300"/>
      <c r="F553" s="301"/>
      <c r="G553" s="130"/>
    </row>
    <row r="554" spans="1:7">
      <c r="A554" s="636" t="s">
        <v>112</v>
      </c>
      <c r="B554" s="637"/>
      <c r="C554" s="637"/>
      <c r="D554" s="638"/>
      <c r="E554" s="300"/>
      <c r="F554" s="301"/>
      <c r="G554" s="130"/>
    </row>
    <row r="555" spans="1:7">
      <c r="A555" s="639" t="s">
        <v>113</v>
      </c>
      <c r="B555" s="640"/>
      <c r="C555" s="640"/>
      <c r="D555" s="641"/>
      <c r="E555" s="300"/>
      <c r="F555" s="301"/>
      <c r="G555" s="130"/>
    </row>
    <row r="556" spans="1:7">
      <c r="A556" s="639" t="s">
        <v>203</v>
      </c>
      <c r="B556" s="640"/>
      <c r="C556" s="640"/>
      <c r="D556" s="641"/>
      <c r="E556" s="300"/>
      <c r="F556" s="301"/>
      <c r="G556" s="130"/>
    </row>
    <row r="557" spans="1:7">
      <c r="A557" s="639" t="s">
        <v>204</v>
      </c>
      <c r="B557" s="640"/>
      <c r="C557" s="640"/>
      <c r="D557" s="641"/>
      <c r="E557" s="300"/>
      <c r="F557" s="301"/>
      <c r="G557" s="130"/>
    </row>
    <row r="558" spans="1:7">
      <c r="A558" s="642" t="s">
        <v>13</v>
      </c>
      <c r="B558" s="643"/>
      <c r="C558" s="643"/>
      <c r="D558" s="644"/>
      <c r="E558" s="300"/>
      <c r="F558" s="301"/>
      <c r="G558" s="130"/>
    </row>
    <row r="559" spans="1:7" ht="14.4" thickBot="1">
      <c r="A559" s="645" t="s">
        <v>335</v>
      </c>
      <c r="B559" s="646"/>
      <c r="C559" s="646"/>
      <c r="D559" s="647"/>
      <c r="E559" s="300"/>
      <c r="F559" s="301"/>
      <c r="G559" s="130"/>
    </row>
    <row r="560" spans="1:7" ht="14.4" thickBot="1">
      <c r="A560" s="648" t="s">
        <v>334</v>
      </c>
      <c r="B560" s="649"/>
      <c r="C560" s="649"/>
      <c r="D560" s="650"/>
      <c r="E560" s="313">
        <f>SUM(E517+E526+E527+E528+E529+E530)</f>
        <v>304406.7</v>
      </c>
      <c r="F560" s="313">
        <f>SUM(F517+F526+F527+F528+F529+F530)</f>
        <v>405615.13</v>
      </c>
      <c r="G560" s="290"/>
    </row>
    <row r="562" spans="1:4">
      <c r="A562" s="601" t="s">
        <v>396</v>
      </c>
      <c r="B562" s="602"/>
      <c r="C562" s="602"/>
      <c r="D562" s="602"/>
    </row>
    <row r="563" spans="1:4" ht="14.4" thickBot="1">
      <c r="A563" s="421"/>
      <c r="B563" s="421"/>
      <c r="C563" s="28"/>
    </row>
    <row r="564" spans="1:4" ht="15.6">
      <c r="A564" s="623" t="s">
        <v>165</v>
      </c>
      <c r="B564" s="624"/>
      <c r="C564" s="625" t="s">
        <v>47</v>
      </c>
      <c r="D564" s="625" t="s">
        <v>119</v>
      </c>
    </row>
    <row r="565" spans="1:4" ht="14.4" thickBot="1">
      <c r="A565" s="628"/>
      <c r="B565" s="629"/>
      <c r="C565" s="626"/>
      <c r="D565" s="627"/>
    </row>
    <row r="566" spans="1:4">
      <c r="A566" s="630" t="s">
        <v>217</v>
      </c>
      <c r="B566" s="631"/>
      <c r="C566" s="280">
        <v>24835.55</v>
      </c>
      <c r="D566" s="281">
        <v>47190.19</v>
      </c>
    </row>
    <row r="567" spans="1:4">
      <c r="A567" s="632" t="s">
        <v>218</v>
      </c>
      <c r="B567" s="633"/>
      <c r="C567" s="282"/>
      <c r="D567" s="283"/>
    </row>
    <row r="568" spans="1:4">
      <c r="A568" s="634" t="s">
        <v>219</v>
      </c>
      <c r="B568" s="635"/>
      <c r="C568" s="282">
        <v>29413.99</v>
      </c>
      <c r="D568" s="283">
        <v>45702.23</v>
      </c>
    </row>
    <row r="569" spans="1:4">
      <c r="A569" s="616" t="s">
        <v>220</v>
      </c>
      <c r="B569" s="617"/>
      <c r="C569" s="282"/>
      <c r="D569" s="283"/>
    </row>
    <row r="570" spans="1:4">
      <c r="A570" s="612" t="s">
        <v>423</v>
      </c>
      <c r="B570" s="613"/>
      <c r="C570" s="282"/>
      <c r="D570" s="283"/>
    </row>
    <row r="571" spans="1:4">
      <c r="A571" s="612" t="s">
        <v>337</v>
      </c>
      <c r="B571" s="613"/>
      <c r="C571" s="282">
        <v>1279.68</v>
      </c>
      <c r="D571" s="283">
        <v>1808.84</v>
      </c>
    </row>
    <row r="572" spans="1:4">
      <c r="A572" s="612" t="s">
        <v>221</v>
      </c>
      <c r="B572" s="613"/>
      <c r="C572" s="282"/>
      <c r="D572" s="283"/>
    </row>
    <row r="573" spans="1:4" ht="21.75" customHeight="1">
      <c r="A573" s="614" t="s">
        <v>222</v>
      </c>
      <c r="B573" s="615"/>
      <c r="C573" s="282"/>
      <c r="D573" s="283"/>
    </row>
    <row r="574" spans="1:4">
      <c r="A574" s="616" t="s">
        <v>223</v>
      </c>
      <c r="B574" s="617"/>
      <c r="C574" s="120"/>
      <c r="D574" s="283"/>
    </row>
    <row r="575" spans="1:4" ht="14.4" thickBot="1">
      <c r="A575" s="618" t="s">
        <v>42</v>
      </c>
      <c r="B575" s="619"/>
      <c r="C575" s="314"/>
      <c r="D575" s="315"/>
    </row>
    <row r="576" spans="1:4" ht="16.2" thickBot="1">
      <c r="A576" s="534" t="s">
        <v>162</v>
      </c>
      <c r="B576" s="536"/>
      <c r="C576" s="436">
        <f>SUM(C566:C575)</f>
        <v>55529.22</v>
      </c>
      <c r="D576" s="436">
        <f>SUM(D566:D575)</f>
        <v>94701.260000000009</v>
      </c>
    </row>
    <row r="579" spans="1:6">
      <c r="A579" s="537" t="s">
        <v>397</v>
      </c>
      <c r="B579" s="537"/>
      <c r="C579" s="537"/>
    </row>
    <row r="580" spans="1:6" ht="14.4" thickBot="1">
      <c r="A580" s="421"/>
      <c r="B580" s="421"/>
      <c r="C580" s="421"/>
    </row>
    <row r="581" spans="1:6" ht="27" thickBot="1">
      <c r="A581" s="620" t="s">
        <v>166</v>
      </c>
      <c r="B581" s="621"/>
      <c r="C581" s="621"/>
      <c r="D581" s="622"/>
      <c r="E581" s="278" t="s">
        <v>47</v>
      </c>
      <c r="F581" s="174" t="s">
        <v>119</v>
      </c>
    </row>
    <row r="582" spans="1:6" ht="14.4" thickBot="1">
      <c r="A582" s="513" t="s">
        <v>424</v>
      </c>
      <c r="B582" s="514"/>
      <c r="C582" s="514"/>
      <c r="D582" s="515"/>
      <c r="E582" s="316">
        <f>E583+E584+E585</f>
        <v>0</v>
      </c>
      <c r="F582" s="316">
        <f>F583+F584+F585</f>
        <v>0</v>
      </c>
    </row>
    <row r="583" spans="1:6">
      <c r="A583" s="603" t="s">
        <v>205</v>
      </c>
      <c r="B583" s="604"/>
      <c r="C583" s="604"/>
      <c r="D583" s="605"/>
      <c r="E583" s="317"/>
      <c r="F583" s="318"/>
    </row>
    <row r="584" spans="1:6">
      <c r="A584" s="522" t="s">
        <v>206</v>
      </c>
      <c r="B584" s="523"/>
      <c r="C584" s="523"/>
      <c r="D584" s="524"/>
      <c r="E584" s="285"/>
      <c r="F584" s="286"/>
    </row>
    <row r="585" spans="1:6" ht="14.4" thickBot="1">
      <c r="A585" s="595" t="s">
        <v>207</v>
      </c>
      <c r="B585" s="596"/>
      <c r="C585" s="596"/>
      <c r="D585" s="597"/>
      <c r="E585" s="319"/>
      <c r="F585" s="320"/>
    </row>
    <row r="586" spans="1:6" ht="14.4" thickBot="1">
      <c r="A586" s="606" t="s">
        <v>338</v>
      </c>
      <c r="B586" s="607"/>
      <c r="C586" s="607"/>
      <c r="D586" s="608"/>
      <c r="E586" s="316">
        <v>0</v>
      </c>
      <c r="F586" s="321">
        <v>0</v>
      </c>
    </row>
    <row r="587" spans="1:6" ht="14.4" thickBot="1">
      <c r="A587" s="609" t="s">
        <v>339</v>
      </c>
      <c r="B587" s="610"/>
      <c r="C587" s="610"/>
      <c r="D587" s="611"/>
      <c r="E587" s="322">
        <f>SUM(E588:E597)</f>
        <v>3601.67</v>
      </c>
      <c r="F587" s="322">
        <f>SUM(F588:F597)</f>
        <v>739.84</v>
      </c>
    </row>
    <row r="588" spans="1:6">
      <c r="A588" s="516" t="s">
        <v>208</v>
      </c>
      <c r="B588" s="517"/>
      <c r="C588" s="517"/>
      <c r="D588" s="518"/>
      <c r="E588" s="324"/>
      <c r="F588" s="324"/>
    </row>
    <row r="589" spans="1:6">
      <c r="A589" s="519" t="s">
        <v>209</v>
      </c>
      <c r="B589" s="520"/>
      <c r="C589" s="520"/>
      <c r="D589" s="521"/>
      <c r="E589" s="326"/>
      <c r="F589" s="326"/>
    </row>
    <row r="590" spans="1:6">
      <c r="A590" s="519" t="s">
        <v>210</v>
      </c>
      <c r="B590" s="520"/>
      <c r="C590" s="520"/>
      <c r="D590" s="521"/>
      <c r="E590" s="285"/>
      <c r="F590" s="285"/>
    </row>
    <row r="591" spans="1:6">
      <c r="A591" s="519" t="s">
        <v>211</v>
      </c>
      <c r="B591" s="520"/>
      <c r="C591" s="520"/>
      <c r="D591" s="521"/>
      <c r="E591" s="285"/>
      <c r="F591" s="286"/>
    </row>
    <row r="592" spans="1:6">
      <c r="A592" s="519" t="s">
        <v>212</v>
      </c>
      <c r="B592" s="520"/>
      <c r="C592" s="520"/>
      <c r="D592" s="521"/>
      <c r="E592" s="285">
        <v>500</v>
      </c>
      <c r="F592" s="286"/>
    </row>
    <row r="593" spans="1:6">
      <c r="A593" s="519" t="s">
        <v>213</v>
      </c>
      <c r="B593" s="520"/>
      <c r="C593" s="520"/>
      <c r="D593" s="521"/>
      <c r="E593" s="328"/>
      <c r="F593" s="329"/>
    </row>
    <row r="594" spans="1:6">
      <c r="A594" s="519" t="s">
        <v>214</v>
      </c>
      <c r="B594" s="520"/>
      <c r="C594" s="520"/>
      <c r="D594" s="521"/>
      <c r="E594" s="328"/>
      <c r="F594" s="329"/>
    </row>
    <row r="595" spans="1:6">
      <c r="A595" s="522" t="s">
        <v>215</v>
      </c>
      <c r="B595" s="523"/>
      <c r="C595" s="523"/>
      <c r="D595" s="524"/>
      <c r="E595" s="285"/>
      <c r="F595" s="286"/>
    </row>
    <row r="596" spans="1:6">
      <c r="A596" s="522" t="s">
        <v>216</v>
      </c>
      <c r="B596" s="523"/>
      <c r="C596" s="523"/>
      <c r="D596" s="524"/>
      <c r="E596" s="328"/>
      <c r="F596" s="329"/>
    </row>
    <row r="597" spans="1:6" ht="14.4" thickBot="1">
      <c r="A597" s="595" t="s">
        <v>425</v>
      </c>
      <c r="B597" s="596"/>
      <c r="C597" s="596"/>
      <c r="D597" s="597"/>
      <c r="E597" s="328">
        <v>3101.67</v>
      </c>
      <c r="F597" s="329">
        <v>739.84</v>
      </c>
    </row>
    <row r="598" spans="1:6" ht="14.4" thickBot="1">
      <c r="A598" s="598" t="s">
        <v>162</v>
      </c>
      <c r="B598" s="599"/>
      <c r="C598" s="599"/>
      <c r="D598" s="600"/>
      <c r="E598" s="202">
        <f>SUM(E582+E586+E587)</f>
        <v>3601.67</v>
      </c>
      <c r="F598" s="202">
        <f>SUM(F582+F586+F587)</f>
        <v>739.84</v>
      </c>
    </row>
    <row r="601" spans="1:6">
      <c r="A601" s="601" t="s">
        <v>398</v>
      </c>
      <c r="B601" s="602"/>
      <c r="C601" s="602"/>
      <c r="D601" s="602"/>
    </row>
    <row r="602" spans="1:6" ht="14.4" thickBot="1">
      <c r="A602" s="421"/>
      <c r="B602" s="421"/>
      <c r="C602" s="28"/>
      <c r="D602" s="28"/>
    </row>
    <row r="603" spans="1:6" ht="27" thickBot="1">
      <c r="A603" s="538" t="s">
        <v>95</v>
      </c>
      <c r="B603" s="539"/>
      <c r="C603" s="539"/>
      <c r="D603" s="540"/>
      <c r="E603" s="278" t="s">
        <v>47</v>
      </c>
      <c r="F603" s="174" t="s">
        <v>119</v>
      </c>
    </row>
    <row r="604" spans="1:6" ht="30.75" customHeight="1" thickBot="1">
      <c r="A604" s="586" t="s">
        <v>340</v>
      </c>
      <c r="B604" s="587"/>
      <c r="C604" s="587"/>
      <c r="D604" s="588"/>
      <c r="E604" s="284"/>
      <c r="F604" s="284"/>
    </row>
    <row r="605" spans="1:6" ht="14.4" thickBot="1">
      <c r="A605" s="513" t="s">
        <v>341</v>
      </c>
      <c r="B605" s="514"/>
      <c r="C605" s="514"/>
      <c r="D605" s="515"/>
      <c r="E605" s="279">
        <f>SUM(E606+E607+E612)</f>
        <v>279.47000000000003</v>
      </c>
      <c r="F605" s="279">
        <f>SUM(F606+F607+F612)</f>
        <v>39.659999999999997</v>
      </c>
    </row>
    <row r="606" spans="1:6">
      <c r="A606" s="589" t="s">
        <v>342</v>
      </c>
      <c r="B606" s="590"/>
      <c r="C606" s="590"/>
      <c r="D606" s="591"/>
      <c r="E606" s="228"/>
      <c r="F606" s="228"/>
    </row>
    <row r="607" spans="1:6">
      <c r="A607" s="592" t="s">
        <v>114</v>
      </c>
      <c r="B607" s="593"/>
      <c r="C607" s="593"/>
      <c r="D607" s="594"/>
      <c r="E607" s="331">
        <f>SUM(E609:E611)</f>
        <v>0</v>
      </c>
      <c r="F607" s="331">
        <f>SUM(F609:F611)</f>
        <v>0</v>
      </c>
    </row>
    <row r="608" spans="1:6">
      <c r="A608" s="568" t="s">
        <v>224</v>
      </c>
      <c r="B608" s="569"/>
      <c r="C608" s="569"/>
      <c r="D608" s="570"/>
      <c r="E608" s="287"/>
      <c r="F608" s="287"/>
    </row>
    <row r="609" spans="1:6">
      <c r="A609" s="568" t="s">
        <v>225</v>
      </c>
      <c r="B609" s="569"/>
      <c r="C609" s="569"/>
      <c r="D609" s="570"/>
      <c r="E609" s="287"/>
      <c r="F609" s="287"/>
    </row>
    <row r="610" spans="1:6">
      <c r="A610" s="568" t="s">
        <v>426</v>
      </c>
      <c r="B610" s="569"/>
      <c r="C610" s="569"/>
      <c r="D610" s="570"/>
      <c r="E610" s="282"/>
      <c r="F610" s="282"/>
    </row>
    <row r="611" spans="1:6">
      <c r="A611" s="568" t="s">
        <v>427</v>
      </c>
      <c r="B611" s="569"/>
      <c r="C611" s="569"/>
      <c r="D611" s="570"/>
      <c r="E611" s="282"/>
      <c r="F611" s="282"/>
    </row>
    <row r="612" spans="1:6">
      <c r="A612" s="565" t="s">
        <v>123</v>
      </c>
      <c r="B612" s="566"/>
      <c r="C612" s="566"/>
      <c r="D612" s="567"/>
      <c r="E612" s="331">
        <f>SUM(E613:E617)</f>
        <v>279.47000000000003</v>
      </c>
      <c r="F612" s="331">
        <f>SUM(F613:F617)</f>
        <v>39.659999999999997</v>
      </c>
    </row>
    <row r="613" spans="1:6">
      <c r="A613" s="568" t="s">
        <v>269</v>
      </c>
      <c r="B613" s="569"/>
      <c r="C613" s="569"/>
      <c r="D613" s="570"/>
      <c r="E613" s="282"/>
      <c r="F613" s="282"/>
    </row>
    <row r="614" spans="1:6">
      <c r="A614" s="568" t="s">
        <v>270</v>
      </c>
      <c r="B614" s="569"/>
      <c r="C614" s="569"/>
      <c r="D614" s="570"/>
      <c r="E614" s="282"/>
      <c r="F614" s="282"/>
    </row>
    <row r="615" spans="1:6">
      <c r="A615" s="571" t="s">
        <v>226</v>
      </c>
      <c r="B615" s="572"/>
      <c r="C615" s="572"/>
      <c r="D615" s="573"/>
      <c r="E615" s="282"/>
      <c r="F615" s="282"/>
    </row>
    <row r="616" spans="1:6">
      <c r="A616" s="571" t="s">
        <v>227</v>
      </c>
      <c r="B616" s="572"/>
      <c r="C616" s="572"/>
      <c r="D616" s="573"/>
      <c r="E616" s="282"/>
      <c r="F616" s="282"/>
    </row>
    <row r="617" spans="1:6" ht="14.4" thickBot="1">
      <c r="A617" s="574" t="s">
        <v>343</v>
      </c>
      <c r="B617" s="575"/>
      <c r="C617" s="575"/>
      <c r="D617" s="576"/>
      <c r="E617" s="332">
        <v>279.47000000000003</v>
      </c>
      <c r="F617" s="332">
        <v>39.659999999999997</v>
      </c>
    </row>
    <row r="618" spans="1:6" ht="14.4" thickBot="1">
      <c r="A618" s="577" t="s">
        <v>344</v>
      </c>
      <c r="B618" s="578"/>
      <c r="C618" s="578"/>
      <c r="D618" s="579"/>
      <c r="E618" s="333">
        <f>SUM(E604+E605)</f>
        <v>279.47000000000003</v>
      </c>
      <c r="F618" s="333">
        <f>SUM(F604+F605)</f>
        <v>39.659999999999997</v>
      </c>
    </row>
    <row r="621" spans="1:6">
      <c r="A621" s="212" t="s">
        <v>399</v>
      </c>
      <c r="B621" s="5"/>
      <c r="C621" s="5"/>
    </row>
    <row r="622" spans="1:6" ht="14.4" thickBot="1">
      <c r="A622"/>
      <c r="B622"/>
      <c r="C622"/>
    </row>
    <row r="623" spans="1:6" ht="31.8" thickBot="1">
      <c r="A623" s="580"/>
      <c r="B623" s="581"/>
      <c r="C623" s="581"/>
      <c r="D623" s="582"/>
      <c r="E623" s="122" t="s">
        <v>47</v>
      </c>
      <c r="F623" s="121" t="s">
        <v>119</v>
      </c>
    </row>
    <row r="624" spans="1:6" ht="14.4" thickBot="1">
      <c r="A624" s="583" t="s">
        <v>345</v>
      </c>
      <c r="B624" s="584"/>
      <c r="C624" s="584"/>
      <c r="D624" s="585"/>
      <c r="E624" s="279">
        <f>SUM(E625:E626)</f>
        <v>0</v>
      </c>
      <c r="F624" s="279">
        <f>SUM(F625:F626)</f>
        <v>0</v>
      </c>
    </row>
    <row r="625" spans="1:6">
      <c r="A625" s="544" t="s">
        <v>94</v>
      </c>
      <c r="B625" s="545"/>
      <c r="C625" s="545"/>
      <c r="D625" s="546"/>
      <c r="E625" s="334"/>
      <c r="F625" s="335"/>
    </row>
    <row r="626" spans="1:6" ht="14.4" thickBot="1">
      <c r="A626" s="547" t="s">
        <v>108</v>
      </c>
      <c r="B626" s="548"/>
      <c r="C626" s="548"/>
      <c r="D626" s="549"/>
      <c r="E626" s="336"/>
      <c r="F626" s="181"/>
    </row>
    <row r="627" spans="1:6" ht="14.4" thickBot="1">
      <c r="A627" s="550" t="s">
        <v>346</v>
      </c>
      <c r="B627" s="551"/>
      <c r="C627" s="551"/>
      <c r="D627" s="552"/>
      <c r="E627" s="279">
        <f>SUM(E628:E629)</f>
        <v>97.77000000000001</v>
      </c>
      <c r="F627" s="279">
        <f>SUM(F628:F629)</f>
        <v>82.27000000000001</v>
      </c>
    </row>
    <row r="628" spans="1:6" ht="22.5" customHeight="1">
      <c r="A628" s="553" t="s">
        <v>428</v>
      </c>
      <c r="B628" s="554"/>
      <c r="C628" s="554"/>
      <c r="D628" s="555"/>
      <c r="E628" s="280">
        <v>59.59</v>
      </c>
      <c r="F628" s="281">
        <v>20.64</v>
      </c>
    </row>
    <row r="629" spans="1:6" ht="15.75" customHeight="1" thickBot="1">
      <c r="A629" s="556" t="s">
        <v>228</v>
      </c>
      <c r="B629" s="557"/>
      <c r="C629" s="557"/>
      <c r="D629" s="558"/>
      <c r="E629" s="314">
        <v>38.18</v>
      </c>
      <c r="F629" s="315">
        <v>61.63</v>
      </c>
    </row>
    <row r="630" spans="1:6" ht="14.4" thickBot="1">
      <c r="A630" s="550" t="s">
        <v>347</v>
      </c>
      <c r="B630" s="551"/>
      <c r="C630" s="551"/>
      <c r="D630" s="552"/>
      <c r="E630" s="279">
        <f>SUM(E631:E636)</f>
        <v>0</v>
      </c>
      <c r="F630" s="279">
        <f>SUM(F631:F636)</f>
        <v>0</v>
      </c>
    </row>
    <row r="631" spans="1:6">
      <c r="A631" s="559" t="s">
        <v>14</v>
      </c>
      <c r="B631" s="560"/>
      <c r="C631" s="560"/>
      <c r="D631" s="561"/>
      <c r="E631" s="280"/>
      <c r="F631" s="281"/>
    </row>
    <row r="632" spans="1:6">
      <c r="A632" s="562" t="s">
        <v>252</v>
      </c>
      <c r="B632" s="563"/>
      <c r="C632" s="563"/>
      <c r="D632" s="564"/>
      <c r="E632" s="280"/>
      <c r="F632" s="281"/>
    </row>
    <row r="633" spans="1:6">
      <c r="A633" s="528" t="s">
        <v>229</v>
      </c>
      <c r="B633" s="529"/>
      <c r="C633" s="529"/>
      <c r="D633" s="530"/>
      <c r="E633" s="282"/>
      <c r="F633" s="283"/>
    </row>
    <row r="634" spans="1:6">
      <c r="A634" s="528" t="s">
        <v>230</v>
      </c>
      <c r="B634" s="529"/>
      <c r="C634" s="529"/>
      <c r="D634" s="530"/>
      <c r="E634" s="314"/>
      <c r="F634" s="315"/>
    </row>
    <row r="635" spans="1:6">
      <c r="A635" s="528" t="s">
        <v>231</v>
      </c>
      <c r="B635" s="529"/>
      <c r="C635" s="529"/>
      <c r="D635" s="530"/>
      <c r="E635" s="314"/>
      <c r="F635" s="315"/>
    </row>
    <row r="636" spans="1:6" ht="14.4" thickBot="1">
      <c r="A636" s="531" t="s">
        <v>348</v>
      </c>
      <c r="B636" s="532"/>
      <c r="C636" s="532"/>
      <c r="D636" s="533"/>
      <c r="E636" s="314"/>
      <c r="F636" s="315"/>
    </row>
    <row r="637" spans="1:6" ht="16.2" thickBot="1">
      <c r="A637" s="534" t="s">
        <v>162</v>
      </c>
      <c r="B637" s="535"/>
      <c r="C637" s="535"/>
      <c r="D637" s="536"/>
      <c r="E637" s="437">
        <f>SUM(E624+E627+E630)</f>
        <v>97.77000000000001</v>
      </c>
      <c r="F637" s="437">
        <f>SUM(F624+F627+F630)</f>
        <v>82.27000000000001</v>
      </c>
    </row>
    <row r="640" spans="1:6">
      <c r="A640" s="537" t="s">
        <v>400</v>
      </c>
      <c r="B640" s="537"/>
      <c r="C640" s="537"/>
    </row>
    <row r="641" spans="1:6" ht="14.4" thickBot="1">
      <c r="A641" s="337"/>
      <c r="B641" s="154"/>
      <c r="C641" s="154"/>
    </row>
    <row r="642" spans="1:6" ht="27" thickBot="1">
      <c r="A642" s="538"/>
      <c r="B642" s="539"/>
      <c r="C642" s="539"/>
      <c r="D642" s="540"/>
      <c r="E642" s="278" t="s">
        <v>47</v>
      </c>
      <c r="F642" s="174" t="s">
        <v>119</v>
      </c>
    </row>
    <row r="643" spans="1:6" ht="14.4" thickBot="1">
      <c r="A643" s="513" t="s">
        <v>346</v>
      </c>
      <c r="B643" s="514"/>
      <c r="C643" s="514"/>
      <c r="D643" s="515"/>
      <c r="E643" s="279">
        <f>E644+E645</f>
        <v>0</v>
      </c>
      <c r="F643" s="279">
        <f>F644+F645</f>
        <v>0</v>
      </c>
    </row>
    <row r="644" spans="1:6">
      <c r="A644" s="516" t="s">
        <v>232</v>
      </c>
      <c r="B644" s="517"/>
      <c r="C644" s="517"/>
      <c r="D644" s="518"/>
      <c r="E644" s="334"/>
      <c r="F644" s="335"/>
    </row>
    <row r="645" spans="1:6" ht="14.4" thickBot="1">
      <c r="A645" s="541" t="s">
        <v>233</v>
      </c>
      <c r="B645" s="542"/>
      <c r="C645" s="542"/>
      <c r="D645" s="543"/>
      <c r="E645" s="332"/>
      <c r="F645" s="339"/>
    </row>
    <row r="646" spans="1:6" ht="14.4" thickBot="1">
      <c r="A646" s="513" t="s">
        <v>349</v>
      </c>
      <c r="B646" s="514"/>
      <c r="C646" s="514"/>
      <c r="D646" s="515"/>
      <c r="E646" s="279">
        <f>SUM(E647:E654)</f>
        <v>0</v>
      </c>
      <c r="F646" s="279">
        <f>SUM(F647:F654)</f>
        <v>0</v>
      </c>
    </row>
    <row r="647" spans="1:6">
      <c r="A647" s="516" t="s">
        <v>127</v>
      </c>
      <c r="B647" s="517"/>
      <c r="C647" s="517"/>
      <c r="D647" s="518"/>
      <c r="E647" s="280"/>
      <c r="F647" s="280"/>
    </row>
    <row r="648" spans="1:6">
      <c r="A648" s="519" t="s">
        <v>128</v>
      </c>
      <c r="B648" s="520"/>
      <c r="C648" s="520"/>
      <c r="D648" s="521"/>
      <c r="E648" s="282"/>
      <c r="F648" s="282"/>
    </row>
    <row r="649" spans="1:6">
      <c r="A649" s="519" t="s">
        <v>15</v>
      </c>
      <c r="B649" s="520"/>
      <c r="C649" s="520"/>
      <c r="D649" s="521"/>
      <c r="E649" s="282"/>
      <c r="F649" s="282"/>
    </row>
    <row r="650" spans="1:6">
      <c r="A650" s="522" t="s">
        <v>234</v>
      </c>
      <c r="B650" s="523"/>
      <c r="C650" s="523"/>
      <c r="D650" s="524"/>
      <c r="E650" s="282"/>
      <c r="F650" s="282"/>
    </row>
    <row r="651" spans="1:6">
      <c r="A651" s="522" t="s">
        <v>235</v>
      </c>
      <c r="B651" s="523"/>
      <c r="C651" s="523"/>
      <c r="D651" s="524"/>
      <c r="E651" s="314"/>
      <c r="F651" s="314"/>
    </row>
    <row r="652" spans="1:6">
      <c r="A652" s="522" t="s">
        <v>248</v>
      </c>
      <c r="B652" s="523"/>
      <c r="C652" s="523"/>
      <c r="D652" s="524"/>
      <c r="E652" s="314"/>
      <c r="F652" s="314"/>
    </row>
    <row r="653" spans="1:6">
      <c r="A653" s="522" t="s">
        <v>249</v>
      </c>
      <c r="B653" s="523"/>
      <c r="C653" s="523"/>
      <c r="D653" s="524"/>
      <c r="E653" s="314"/>
      <c r="F653" s="314"/>
    </row>
    <row r="654" spans="1:6" ht="14.4" thickBot="1">
      <c r="A654" s="525" t="s">
        <v>302</v>
      </c>
      <c r="B654" s="526"/>
      <c r="C654" s="526"/>
      <c r="D654" s="527"/>
      <c r="E654" s="314"/>
      <c r="F654" s="314"/>
    </row>
    <row r="655" spans="1:6" ht="14.4" thickBot="1">
      <c r="A655" s="496"/>
      <c r="B655" s="497"/>
      <c r="C655" s="497"/>
      <c r="D655" s="498"/>
      <c r="E655" s="202">
        <f>SUM(E643+E646)</f>
        <v>0</v>
      </c>
      <c r="F655" s="202">
        <f>SUM(F643+F646)</f>
        <v>0</v>
      </c>
    </row>
    <row r="662" spans="1:6" ht="15.6">
      <c r="A662" s="499" t="s">
        <v>401</v>
      </c>
      <c r="B662" s="499"/>
      <c r="C662" s="499"/>
      <c r="D662" s="499"/>
      <c r="E662" s="499"/>
      <c r="F662" s="499"/>
    </row>
    <row r="663" spans="1:6" ht="14.4" thickBot="1">
      <c r="A663" s="345"/>
      <c r="B663" s="182"/>
      <c r="C663" s="182"/>
      <c r="D663" s="182"/>
      <c r="E663" s="182"/>
      <c r="F663" s="182"/>
    </row>
    <row r="664" spans="1:6" ht="14.4" thickBot="1">
      <c r="A664" s="500" t="s">
        <v>140</v>
      </c>
      <c r="B664" s="501"/>
      <c r="C664" s="504" t="s">
        <v>160</v>
      </c>
      <c r="D664" s="505"/>
      <c r="E664" s="505"/>
      <c r="F664" s="506"/>
    </row>
    <row r="665" spans="1:6" ht="14.4" thickBot="1">
      <c r="A665" s="502"/>
      <c r="B665" s="503"/>
      <c r="C665" s="346" t="s">
        <v>132</v>
      </c>
      <c r="D665" s="347" t="s">
        <v>133</v>
      </c>
      <c r="E665" s="348" t="s">
        <v>134</v>
      </c>
      <c r="F665" s="347" t="s">
        <v>135</v>
      </c>
    </row>
    <row r="666" spans="1:6">
      <c r="A666" s="507" t="s">
        <v>23</v>
      </c>
      <c r="B666" s="508"/>
      <c r="C666" s="247">
        <f>SUM(C667:C669)</f>
        <v>0</v>
      </c>
      <c r="D666" s="247">
        <f>SUM(D667:D669)</f>
        <v>3841.34</v>
      </c>
      <c r="E666" s="247">
        <f>SUM(E667:E669)</f>
        <v>0</v>
      </c>
      <c r="F666" s="141">
        <f>SUM(F667:F669)</f>
        <v>20122.73</v>
      </c>
    </row>
    <row r="667" spans="1:6">
      <c r="A667" s="509" t="s">
        <v>439</v>
      </c>
      <c r="B667" s="510"/>
      <c r="C667" s="247">
        <v>0</v>
      </c>
      <c r="D667" s="141">
        <v>3841.34</v>
      </c>
      <c r="E667" s="288">
        <v>0</v>
      </c>
      <c r="F667" s="141">
        <v>20122.73</v>
      </c>
    </row>
    <row r="668" spans="1:6">
      <c r="A668" s="509" t="s">
        <v>109</v>
      </c>
      <c r="B668" s="510"/>
      <c r="C668" s="247"/>
      <c r="D668" s="141"/>
      <c r="E668" s="288"/>
      <c r="F668" s="141"/>
    </row>
    <row r="669" spans="1:6">
      <c r="A669" s="509" t="s">
        <v>109</v>
      </c>
      <c r="B669" s="510"/>
      <c r="C669" s="247"/>
      <c r="D669" s="141"/>
      <c r="E669" s="288"/>
      <c r="F669" s="141"/>
    </row>
    <row r="670" spans="1:6">
      <c r="A670" s="511" t="s">
        <v>48</v>
      </c>
      <c r="B670" s="512"/>
      <c r="C670" s="247"/>
      <c r="D670" s="141"/>
      <c r="E670" s="288"/>
      <c r="F670" s="141"/>
    </row>
    <row r="671" spans="1:6" ht="14.4" thickBot="1">
      <c r="A671" s="481" t="s">
        <v>30</v>
      </c>
      <c r="B671" s="482"/>
      <c r="C671" s="349"/>
      <c r="D671" s="350"/>
      <c r="E671" s="351"/>
      <c r="F671" s="350"/>
    </row>
    <row r="672" spans="1:6" ht="14.4" thickBot="1">
      <c r="A672" s="487" t="s">
        <v>38</v>
      </c>
      <c r="B672" s="488"/>
      <c r="C672" s="352">
        <f>C666+C670+C671</f>
        <v>0</v>
      </c>
      <c r="D672" s="352">
        <f>D666+D670+D671</f>
        <v>3841.34</v>
      </c>
      <c r="E672" s="352">
        <f>E666+E670+E671</f>
        <v>0</v>
      </c>
      <c r="F672" s="353">
        <f>F666+F670+F671</f>
        <v>20122.73</v>
      </c>
    </row>
    <row r="675" spans="1:6" ht="30" customHeight="1">
      <c r="A675" s="489" t="s">
        <v>413</v>
      </c>
      <c r="B675" s="489"/>
      <c r="C675" s="489"/>
      <c r="D675" s="489"/>
      <c r="E675" s="490"/>
      <c r="F675" s="490"/>
    </row>
    <row r="677" spans="1:6">
      <c r="A677" s="491" t="s">
        <v>352</v>
      </c>
      <c r="B677" s="491"/>
      <c r="C677" s="491"/>
      <c r="D677" s="491"/>
    </row>
    <row r="678" spans="1:6" ht="14.4" thickBot="1">
      <c r="A678" s="75"/>
      <c r="B678" s="182"/>
      <c r="C678" s="182"/>
      <c r="D678" s="182"/>
    </row>
    <row r="679" spans="1:6" ht="53.4" thickBot="1">
      <c r="A679" s="492" t="s">
        <v>121</v>
      </c>
      <c r="B679" s="493"/>
      <c r="C679" s="249" t="s">
        <v>70</v>
      </c>
      <c r="D679" s="249" t="s">
        <v>69</v>
      </c>
    </row>
    <row r="680" spans="1:6" ht="14.4" thickBot="1">
      <c r="A680" s="494" t="s">
        <v>122</v>
      </c>
      <c r="B680" s="495"/>
      <c r="C680" s="479">
        <v>49</v>
      </c>
      <c r="D680" s="480">
        <v>51</v>
      </c>
    </row>
    <row r="683" spans="1:6">
      <c r="A683" s="422" t="s">
        <v>353</v>
      </c>
      <c r="B683" s="1"/>
      <c r="C683" s="1"/>
      <c r="D683" s="1"/>
      <c r="E683" s="1"/>
    </row>
    <row r="684" spans="1:6" ht="16.2" thickBot="1">
      <c r="A684" s="182"/>
      <c r="B684" s="354"/>
      <c r="C684" s="354"/>
      <c r="D684" s="182"/>
      <c r="E684" s="182"/>
    </row>
    <row r="685" spans="1:6" ht="53.4" thickBot="1">
      <c r="A685" s="346" t="s">
        <v>33</v>
      </c>
      <c r="B685" s="347" t="s">
        <v>34</v>
      </c>
      <c r="C685" s="347" t="s">
        <v>116</v>
      </c>
      <c r="D685" s="78" t="s">
        <v>35</v>
      </c>
      <c r="E685" s="79" t="s">
        <v>36</v>
      </c>
    </row>
    <row r="686" spans="1:6">
      <c r="A686" s="355" t="s">
        <v>136</v>
      </c>
      <c r="B686" s="144"/>
      <c r="C686" s="144"/>
      <c r="D686" s="356"/>
      <c r="E686" s="144"/>
    </row>
    <row r="687" spans="1:6">
      <c r="A687" s="357" t="s">
        <v>137</v>
      </c>
      <c r="B687" s="94"/>
      <c r="C687" s="94"/>
      <c r="D687" s="93"/>
      <c r="E687" s="94"/>
    </row>
    <row r="688" spans="1:6">
      <c r="A688" s="357" t="s">
        <v>138</v>
      </c>
      <c r="B688" s="94"/>
      <c r="C688" s="94"/>
      <c r="D688" s="93"/>
      <c r="E688" s="94"/>
    </row>
    <row r="689" spans="1:5">
      <c r="A689" s="357" t="s">
        <v>139</v>
      </c>
      <c r="B689" s="94"/>
      <c r="C689" s="94"/>
      <c r="D689" s="93"/>
      <c r="E689" s="94"/>
    </row>
    <row r="690" spans="1:5">
      <c r="A690" s="357" t="s">
        <v>141</v>
      </c>
      <c r="B690" s="94"/>
      <c r="C690" s="94"/>
      <c r="D690" s="93"/>
      <c r="E690" s="94"/>
    </row>
    <row r="691" spans="1:5">
      <c r="A691" s="357" t="s">
        <v>149</v>
      </c>
      <c r="B691" s="94"/>
      <c r="C691" s="94"/>
      <c r="D691" s="93"/>
      <c r="E691" s="94"/>
    </row>
    <row r="692" spans="1:5">
      <c r="A692" s="357" t="s">
        <v>150</v>
      </c>
      <c r="B692" s="94"/>
      <c r="C692" s="94"/>
      <c r="D692" s="93"/>
      <c r="E692" s="94"/>
    </row>
    <row r="693" spans="1:5" ht="14.4" thickBot="1">
      <c r="A693" s="358" t="s">
        <v>124</v>
      </c>
      <c r="B693" s="359"/>
      <c r="C693" s="359"/>
      <c r="D693" s="360"/>
      <c r="E693" s="359"/>
    </row>
    <row r="696" spans="1:5">
      <c r="A696" s="422" t="s">
        <v>354</v>
      </c>
      <c r="B696" s="251"/>
      <c r="C696" s="251"/>
      <c r="D696" s="251"/>
      <c r="E696" s="251"/>
    </row>
    <row r="697" spans="1:5" ht="16.2" thickBot="1">
      <c r="A697" s="182"/>
      <c r="B697" s="354"/>
      <c r="C697" s="354"/>
      <c r="D697" s="182"/>
      <c r="E697" s="182"/>
    </row>
    <row r="698" spans="1:5" ht="63" thickBot="1">
      <c r="A698" s="361" t="s">
        <v>33</v>
      </c>
      <c r="B698" s="362" t="s">
        <v>34</v>
      </c>
      <c r="C698" s="362" t="s">
        <v>116</v>
      </c>
      <c r="D698" s="363" t="s">
        <v>117</v>
      </c>
      <c r="E698" s="364" t="s">
        <v>36</v>
      </c>
    </row>
    <row r="699" spans="1:5">
      <c r="A699" s="355" t="s">
        <v>136</v>
      </c>
      <c r="B699" s="144"/>
      <c r="C699" s="144"/>
      <c r="D699" s="356"/>
      <c r="E699" s="144"/>
    </row>
    <row r="700" spans="1:5">
      <c r="A700" s="357" t="s">
        <v>137</v>
      </c>
      <c r="B700" s="94"/>
      <c r="C700" s="94"/>
      <c r="D700" s="93"/>
      <c r="E700" s="94"/>
    </row>
    <row r="701" spans="1:5">
      <c r="A701" s="357" t="s">
        <v>138</v>
      </c>
      <c r="B701" s="94"/>
      <c r="C701" s="94"/>
      <c r="D701" s="93"/>
      <c r="E701" s="94"/>
    </row>
    <row r="702" spans="1:5">
      <c r="A702" s="357" t="s">
        <v>139</v>
      </c>
      <c r="B702" s="94"/>
      <c r="C702" s="94"/>
      <c r="D702" s="93"/>
      <c r="E702" s="94"/>
    </row>
    <row r="703" spans="1:5">
      <c r="A703" s="357" t="s">
        <v>141</v>
      </c>
      <c r="B703" s="94"/>
      <c r="C703" s="94"/>
      <c r="D703" s="93"/>
      <c r="E703" s="94"/>
    </row>
    <row r="704" spans="1:5">
      <c r="A704" s="357" t="s">
        <v>149</v>
      </c>
      <c r="B704" s="94"/>
      <c r="C704" s="94"/>
      <c r="D704" s="93"/>
      <c r="E704" s="94"/>
    </row>
    <row r="705" spans="1:7">
      <c r="A705" s="357" t="s">
        <v>150</v>
      </c>
      <c r="B705" s="94"/>
      <c r="C705" s="94"/>
      <c r="D705" s="93"/>
      <c r="E705" s="94"/>
    </row>
    <row r="706" spans="1:7" ht="14.4" thickBot="1">
      <c r="A706" s="358" t="s">
        <v>124</v>
      </c>
      <c r="B706" s="359"/>
      <c r="C706" s="359"/>
      <c r="D706" s="360"/>
      <c r="E706" s="359"/>
    </row>
    <row r="714" spans="1:7">
      <c r="A714" s="365"/>
      <c r="B714" s="365"/>
      <c r="C714" s="483"/>
      <c r="D714" s="484"/>
      <c r="E714" s="365"/>
      <c r="F714" s="365"/>
    </row>
    <row r="715" spans="1:7">
      <c r="A715" s="470" t="s">
        <v>359</v>
      </c>
      <c r="B715" s="470"/>
      <c r="C715" s="483" t="s">
        <v>32</v>
      </c>
      <c r="D715" s="484"/>
      <c r="E715" s="470"/>
      <c r="F715" s="485" t="s">
        <v>356</v>
      </c>
      <c r="G715" s="485"/>
    </row>
    <row r="716" spans="1:7">
      <c r="A716" s="470" t="s">
        <v>357</v>
      </c>
      <c r="B716" s="28"/>
      <c r="C716" s="485" t="s">
        <v>355</v>
      </c>
      <c r="D716" s="486"/>
      <c r="E716" s="470"/>
      <c r="F716" s="485" t="s">
        <v>358</v>
      </c>
      <c r="G716" s="485"/>
    </row>
  </sheetData>
  <customSheetViews>
    <customSheetView guid="{E77B6C4D-67B0-4352-A8F7-9B72648A2DCB}" showPageBreaks="1" topLeftCell="A44">
      <selection activeCell="C71" sqref="C71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&amp;CPrzedszkole Nr 426&amp;"Times New Roman,Normalny"
Informacja dodatkowa do sprawozdania finansowego za rok obrotowy zakończony 31 grudnia 2019r.
II. Dodatkowe informacje i objaśnienia</oddHeader>
        <oddFooter>&amp;CWprowadzenie oraz dodatkowe  informacje i objaśnienia stanowią integralną część sprawozdania finansowego</oddFooter>
      </headerFooter>
    </customSheetView>
    <customSheetView guid="{F7E3CE7E-3CA3-4FD3-8982-57FBFBF50D85}" showPageBreaks="1" view="pageLayout" topLeftCell="A8">
      <selection activeCell="E22" sqref="E22"/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F90984B5-D64C-4B80-8892-6693C785865B}" showPageBreaks="1" view="pageLayout" topLeftCell="A8">
      <selection activeCell="E22" sqref="E22"/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7969C2DB-ABFD-415A-8BA4-18B5C0F81AFA}" showPageBreaks="1" view="pageLayout" topLeftCell="A2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7297E6-D90E-4D0F-8AB8-CF157BB69235}" showPageBreaks="1" view="pageLayout" topLeftCell="A2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804E910-F18F-4A6D-BA71-7007E47FF617}" showPageBreaks="1" view="pageLayout" topLeftCell="A2">
      <selection activeCell="D38" activeCellId="2" sqref="A31 A31:A33 D38"/>
      <rowBreaks count="21" manualBreakCount="21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3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EE515502-30BF-4984-B1E0-7F57EF90A48C}" showPageBreaks="1" view="pageLayout" topLeftCell="A2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D240E5B-09ED-4A56-A445-5731F6F42D92}" showPageBreaks="1" view="pageLayout" topLeftCell="A2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C9905CC-8472-46A2-BECB-968C9B4B4F68}" showPageBreaks="1" view="pageLayout" topLeftCell="A2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4E6D4E8-ACD1-455F-B4A5-4BEE0D4FB502}" scale="81" showPageBreaks="1" view="pageLayout" topLeftCell="A453">
      <selection activeCell="A453" sqref="A453"/>
      <rowBreaks count="1023" manualBreakCount="10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  <brk id="896" max="16383" man="1"/>
        <brk id="948" max="16383" man="1"/>
        <brk id="1000" max="16383" man="1"/>
        <brk id="1052" max="16383" man="1"/>
        <brk id="1104" max="16383" man="1"/>
        <brk id="1156" max="16383" man="1"/>
        <brk id="1208" max="16383" man="1"/>
        <brk id="1260" max="16383" man="1"/>
        <brk id="1312" max="16383" man="1"/>
        <brk id="1364" max="16383" man="1"/>
        <brk id="1416" max="16383" man="1"/>
        <brk id="1468" max="16383" man="1"/>
        <brk id="1520" max="16383" man="1"/>
        <brk id="1572" max="16383" man="1"/>
        <brk id="1624" max="16383" man="1"/>
        <brk id="1676" max="16383" man="1"/>
        <brk id="1728" max="16383" man="1"/>
        <brk id="1780" max="16383" man="1"/>
        <brk id="1832" max="16383" man="1"/>
        <brk id="1884" max="16383" man="1"/>
        <brk id="1936" max="16383" man="1"/>
        <brk id="1988" max="16383" man="1"/>
        <brk id="2040" max="16383" man="1"/>
        <brk id="2092" max="16383" man="1"/>
        <brk id="2144" max="16383" man="1"/>
        <brk id="2196" max="16383" man="1"/>
        <brk id="2248" max="16383" man="1"/>
        <brk id="2300" max="16383" man="1"/>
        <brk id="2352" max="16383" man="1"/>
        <brk id="2404" max="16383" man="1"/>
        <brk id="2456" max="16383" man="1"/>
        <brk id="2508" max="16383" man="1"/>
        <brk id="2560" max="16383" man="1"/>
        <brk id="2612" max="16383" man="1"/>
        <brk id="2664" max="16383" man="1"/>
        <brk id="2716" max="16383" man="1"/>
        <brk id="2768" max="16383" man="1"/>
        <brk id="2820" max="16383" man="1"/>
        <brk id="2872" max="16383" man="1"/>
        <brk id="2924" max="16383" man="1"/>
        <brk id="2976" max="16383" man="1"/>
        <brk id="3028" max="16383" man="1"/>
        <brk id="3080" max="16383" man="1"/>
        <brk id="3132" max="16383" man="1"/>
        <brk id="3184" max="16383" man="1"/>
        <brk id="3236" max="16383" man="1"/>
        <brk id="3288" max="16383" man="1"/>
        <brk id="3340" max="16383" man="1"/>
        <brk id="3392" max="16383" man="1"/>
        <brk id="3444" max="16383" man="1"/>
        <brk id="3496" max="16383" man="1"/>
        <brk id="3548" max="16383" man="1"/>
        <brk id="3600" max="16383" man="1"/>
        <brk id="3652" max="16383" man="1"/>
        <brk id="3704" max="16383" man="1"/>
        <brk id="3756" max="16383" man="1"/>
        <brk id="3808" max="16383" man="1"/>
        <brk id="3860" max="16383" man="1"/>
        <brk id="3912" max="16383" man="1"/>
        <brk id="3964" max="16383" man="1"/>
        <brk id="4016" max="16383" man="1"/>
        <brk id="4068" max="16383" man="1"/>
        <brk id="4120" max="16383" man="1"/>
        <brk id="4172" max="16383" man="1"/>
        <brk id="4224" max="16383" man="1"/>
        <brk id="4276" max="16383" man="1"/>
        <brk id="4328" max="16383" man="1"/>
        <brk id="4380" max="16383" man="1"/>
        <brk id="4432" max="16383" man="1"/>
        <brk id="4484" max="16383" man="1"/>
        <brk id="4536" max="16383" man="1"/>
        <brk id="4588" max="16383" man="1"/>
        <brk id="4640" max="16383" man="1"/>
        <brk id="4692" max="16383" man="1"/>
        <brk id="4744" max="16383" man="1"/>
        <brk id="4796" max="16383" man="1"/>
        <brk id="4848" max="16383" man="1"/>
        <brk id="4900" max="16383" man="1"/>
        <brk id="4952" max="16383" man="1"/>
        <brk id="5004" max="16383" man="1"/>
        <brk id="5056" max="16383" man="1"/>
        <brk id="5108" max="16383" man="1"/>
        <brk id="5160" max="16383" man="1"/>
        <brk id="5212" max="16383" man="1"/>
        <brk id="5264" max="16383" man="1"/>
        <brk id="5316" max="16383" man="1"/>
        <brk id="5368" max="16383" man="1"/>
        <brk id="5420" max="16383" man="1"/>
        <brk id="5472" max="16383" man="1"/>
        <brk id="5524" max="16383" man="1"/>
        <brk id="5576" max="16383" man="1"/>
        <brk id="5628" max="16383" man="1"/>
        <brk id="5680" max="16383" man="1"/>
        <brk id="5732" max="16383" man="1"/>
        <brk id="5784" max="16383" man="1"/>
        <brk id="5836" max="16383" man="1"/>
        <brk id="5888" max="16383" man="1"/>
        <brk id="5940" max="16383" man="1"/>
        <brk id="5992" max="16383" man="1"/>
        <brk id="6044" max="16383" man="1"/>
        <brk id="6096" max="16383" man="1"/>
        <brk id="6148" max="16383" man="1"/>
        <brk id="6200" max="16383" man="1"/>
        <brk id="6252" max="16383" man="1"/>
        <brk id="6304" max="16383" man="1"/>
        <brk id="6356" max="16383" man="1"/>
        <brk id="6408" max="16383" man="1"/>
        <brk id="6460" max="16383" man="1"/>
        <brk id="6512" max="16383" man="1"/>
        <brk id="6564" max="16383" man="1"/>
        <brk id="6616" max="16383" man="1"/>
        <brk id="6668" max="16383" man="1"/>
        <brk id="6720" max="16383" man="1"/>
        <brk id="6772" max="16383" man="1"/>
        <brk id="6824" max="16383" man="1"/>
        <brk id="6876" max="16383" man="1"/>
        <brk id="6928" max="16383" man="1"/>
        <brk id="6980" max="16383" man="1"/>
        <brk id="7032" max="16383" man="1"/>
        <brk id="7084" max="16383" man="1"/>
        <brk id="7136" max="16383" man="1"/>
        <brk id="7188" max="16383" man="1"/>
        <brk id="7240" max="16383" man="1"/>
        <brk id="7292" max="16383" man="1"/>
        <brk id="7344" max="16383" man="1"/>
        <brk id="7396" max="16383" man="1"/>
        <brk id="7448" max="16383" man="1"/>
        <brk id="7500" max="16383" man="1"/>
        <brk id="7552" max="16383" man="1"/>
        <brk id="7604" max="16383" man="1"/>
        <brk id="7656" max="16383" man="1"/>
        <brk id="7708" max="16383" man="1"/>
        <brk id="7760" max="16383" man="1"/>
        <brk id="7812" max="16383" man="1"/>
        <brk id="7864" max="16383" man="1"/>
        <brk id="7916" max="16383" man="1"/>
        <brk id="7968" max="16383" man="1"/>
        <brk id="8020" max="16383" man="1"/>
        <brk id="8072" max="16383" man="1"/>
        <brk id="8124" max="16383" man="1"/>
        <brk id="8176" max="16383" man="1"/>
        <brk id="8228" max="16383" man="1"/>
        <brk id="8280" max="16383" man="1"/>
        <brk id="8332" max="16383" man="1"/>
        <brk id="8384" max="16383" man="1"/>
        <brk id="8436" max="16383" man="1"/>
        <brk id="8488" max="16383" man="1"/>
        <brk id="8540" max="16383" man="1"/>
        <brk id="8592" max="16383" man="1"/>
        <brk id="8644" max="16383" man="1"/>
        <brk id="8696" max="16383" man="1"/>
        <brk id="8748" max="16383" man="1"/>
        <brk id="8800" max="16383" man="1"/>
        <brk id="8852" max="16383" man="1"/>
        <brk id="8904" max="16383" man="1"/>
        <brk id="8956" max="16383" man="1"/>
        <brk id="9008" max="16383" man="1"/>
        <brk id="9060" max="16383" man="1"/>
        <brk id="9112" max="16383" man="1"/>
        <brk id="9164" max="16383" man="1"/>
        <brk id="9216" max="16383" man="1"/>
        <brk id="9268" max="16383" man="1"/>
        <brk id="9320" max="16383" man="1"/>
        <brk id="9372" max="16383" man="1"/>
        <brk id="9424" max="16383" man="1"/>
        <brk id="9476" max="16383" man="1"/>
        <brk id="9528" max="16383" man="1"/>
        <brk id="9580" max="16383" man="1"/>
        <brk id="9632" max="16383" man="1"/>
        <brk id="9684" max="16383" man="1"/>
        <brk id="9736" max="16383" man="1"/>
        <brk id="9788" max="16383" man="1"/>
        <brk id="9840" max="16383" man="1"/>
        <brk id="9892" max="16383" man="1"/>
        <brk id="9944" max="16383" man="1"/>
        <brk id="9996" max="16383" man="1"/>
        <brk id="10048" max="16383" man="1"/>
        <brk id="10100" max="16383" man="1"/>
        <brk id="10152" max="16383" man="1"/>
        <brk id="10204" max="16383" man="1"/>
        <brk id="10256" max="16383" man="1"/>
        <brk id="10308" max="16383" man="1"/>
        <brk id="10360" max="16383" man="1"/>
        <brk id="10412" max="16383" man="1"/>
        <brk id="10464" max="16383" man="1"/>
        <brk id="10516" max="16383" man="1"/>
        <brk id="10568" max="16383" man="1"/>
        <brk id="10620" max="16383" man="1"/>
        <brk id="10672" max="16383" man="1"/>
        <brk id="10724" max="16383" man="1"/>
        <brk id="10776" max="16383" man="1"/>
        <brk id="10828" max="16383" man="1"/>
        <brk id="10880" max="16383" man="1"/>
        <brk id="10932" max="16383" man="1"/>
        <brk id="10984" max="16383" man="1"/>
        <brk id="11036" max="16383" man="1"/>
        <brk id="11088" max="16383" man="1"/>
        <brk id="11140" max="16383" man="1"/>
        <brk id="11192" max="16383" man="1"/>
        <brk id="11244" max="16383" man="1"/>
        <brk id="11296" max="16383" man="1"/>
        <brk id="11348" max="16383" man="1"/>
        <brk id="11400" max="16383" man="1"/>
        <brk id="11452" max="16383" man="1"/>
        <brk id="11504" max="16383" man="1"/>
        <brk id="11556" max="16383" man="1"/>
        <brk id="11608" max="16383" man="1"/>
        <brk id="11660" max="16383" man="1"/>
        <brk id="11712" max="16383" man="1"/>
        <brk id="11764" max="16383" man="1"/>
        <brk id="11816" max="16383" man="1"/>
        <brk id="11868" max="16383" man="1"/>
        <brk id="11920" max="16383" man="1"/>
        <brk id="11972" max="16383" man="1"/>
        <brk id="12024" max="16383" man="1"/>
        <brk id="12076" max="16383" man="1"/>
        <brk id="12128" max="16383" man="1"/>
        <brk id="12180" max="16383" man="1"/>
        <brk id="12232" max="16383" man="1"/>
        <brk id="12284" max="16383" man="1"/>
        <brk id="12336" max="16383" man="1"/>
        <brk id="12388" max="16383" man="1"/>
        <brk id="12440" max="16383" man="1"/>
        <brk id="12492" max="16383" man="1"/>
        <brk id="12544" max="16383" man="1"/>
        <brk id="12596" max="16383" man="1"/>
        <brk id="12648" max="16383" man="1"/>
        <brk id="12700" max="16383" man="1"/>
        <brk id="12752" max="16383" man="1"/>
        <brk id="12804" max="16383" man="1"/>
        <brk id="12856" max="16383" man="1"/>
        <brk id="12908" max="16383" man="1"/>
        <brk id="12960" max="16383" man="1"/>
        <brk id="13012" max="16383" man="1"/>
        <brk id="13064" max="16383" man="1"/>
        <brk id="13116" max="16383" man="1"/>
        <brk id="13168" max="16383" man="1"/>
        <brk id="13220" max="16383" man="1"/>
        <brk id="13272" max="16383" man="1"/>
        <brk id="13324" max="16383" man="1"/>
        <brk id="13376" max="16383" man="1"/>
        <brk id="13428" max="16383" man="1"/>
        <brk id="13480" max="16383" man="1"/>
        <brk id="13532" max="16383" man="1"/>
        <brk id="13584" max="16383" man="1"/>
        <brk id="13636" max="16383" man="1"/>
        <brk id="13688" max="16383" man="1"/>
        <brk id="13740" max="16383" man="1"/>
        <brk id="13792" max="16383" man="1"/>
        <brk id="13844" max="16383" man="1"/>
        <brk id="13896" max="16383" man="1"/>
        <brk id="13948" max="16383" man="1"/>
        <brk id="14000" max="16383" man="1"/>
        <brk id="14052" max="16383" man="1"/>
        <brk id="14104" max="16383" man="1"/>
        <brk id="14156" max="16383" man="1"/>
        <brk id="14208" max="16383" man="1"/>
        <brk id="14260" max="16383" man="1"/>
        <brk id="14312" max="16383" man="1"/>
        <brk id="14364" max="16383" man="1"/>
        <brk id="14416" max="16383" man="1"/>
        <brk id="14468" max="16383" man="1"/>
        <brk id="14520" max="16383" man="1"/>
        <brk id="14572" max="16383" man="1"/>
        <brk id="14624" max="16383" man="1"/>
        <brk id="14676" max="16383" man="1"/>
        <brk id="14728" max="16383" man="1"/>
        <brk id="14780" max="16383" man="1"/>
        <brk id="14832" max="16383" man="1"/>
        <brk id="14884" max="16383" man="1"/>
        <brk id="14936" max="16383" man="1"/>
        <brk id="14988" max="16383" man="1"/>
        <brk id="15040" max="16383" man="1"/>
        <brk id="15092" max="16383" man="1"/>
        <brk id="15144" max="16383" man="1"/>
        <brk id="15196" max="16383" man="1"/>
        <brk id="15248" max="16383" man="1"/>
        <brk id="15300" max="16383" man="1"/>
        <brk id="15352" max="16383" man="1"/>
        <brk id="15404" max="16383" man="1"/>
        <brk id="15456" max="16383" man="1"/>
        <brk id="15508" max="16383" man="1"/>
        <brk id="15560" max="16383" man="1"/>
        <brk id="15612" max="16383" man="1"/>
        <brk id="15664" max="16383" man="1"/>
        <brk id="15716" max="16383" man="1"/>
        <brk id="15768" max="16383" man="1"/>
        <brk id="15820" max="16383" man="1"/>
        <brk id="15872" max="16383" man="1"/>
        <brk id="15924" max="16383" man="1"/>
        <brk id="15976" max="16383" man="1"/>
        <brk id="16028" max="16383" man="1"/>
        <brk id="16080" max="16383" man="1"/>
        <brk id="16132" max="16383" man="1"/>
        <brk id="16184" max="16383" man="1"/>
        <brk id="16236" max="16383" man="1"/>
        <brk id="16288" max="16383" man="1"/>
        <brk id="16340" max="16383" man="1"/>
        <brk id="16392" max="16383" man="1"/>
        <brk id="16444" max="16383" man="1"/>
        <brk id="16496" max="16383" man="1"/>
        <brk id="16548" max="16383" man="1"/>
        <brk id="16600" max="16383" man="1"/>
        <brk id="16652" max="16383" man="1"/>
        <brk id="16704" max="16383" man="1"/>
        <brk id="16756" max="16383" man="1"/>
        <brk id="16808" max="16383" man="1"/>
        <brk id="16860" max="16383" man="1"/>
        <brk id="16912" max="16383" man="1"/>
        <brk id="16964" max="16383" man="1"/>
        <brk id="17016" max="16383" man="1"/>
        <brk id="17068" max="16383" man="1"/>
        <brk id="17120" max="16383" man="1"/>
        <brk id="17172" max="16383" man="1"/>
        <brk id="17224" max="16383" man="1"/>
        <brk id="17276" max="16383" man="1"/>
        <brk id="17328" max="16383" man="1"/>
        <brk id="17380" max="16383" man="1"/>
        <brk id="17432" max="16383" man="1"/>
        <brk id="17484" max="16383" man="1"/>
        <brk id="17536" max="16383" man="1"/>
        <brk id="17588" max="16383" man="1"/>
        <brk id="17640" max="16383" man="1"/>
        <brk id="17692" max="16383" man="1"/>
        <brk id="17744" max="16383" man="1"/>
        <brk id="17796" max="16383" man="1"/>
        <brk id="17848" max="16383" man="1"/>
        <brk id="17900" max="16383" man="1"/>
        <brk id="17952" max="16383" man="1"/>
        <brk id="18004" max="16383" man="1"/>
        <brk id="18056" max="16383" man="1"/>
        <brk id="18108" max="16383" man="1"/>
        <brk id="18160" max="16383" man="1"/>
        <brk id="18212" max="16383" man="1"/>
        <brk id="18264" max="16383" man="1"/>
        <brk id="18316" max="16383" man="1"/>
        <brk id="18368" max="16383" man="1"/>
        <brk id="18420" max="16383" man="1"/>
        <brk id="18472" max="16383" man="1"/>
        <brk id="18524" max="16383" man="1"/>
        <brk id="18576" max="16383" man="1"/>
        <brk id="18628" max="16383" man="1"/>
        <brk id="18680" max="16383" man="1"/>
        <brk id="18732" max="16383" man="1"/>
        <brk id="18784" max="16383" man="1"/>
        <brk id="18836" max="16383" man="1"/>
        <brk id="18888" max="16383" man="1"/>
        <brk id="18940" max="16383" man="1"/>
        <brk id="18992" max="16383" man="1"/>
        <brk id="19044" max="16383" man="1"/>
        <brk id="19096" max="16383" man="1"/>
        <brk id="19148" max="16383" man="1"/>
        <brk id="19200" max="16383" man="1"/>
        <brk id="19252" max="16383" man="1"/>
        <brk id="19304" max="16383" man="1"/>
        <brk id="19356" max="16383" man="1"/>
        <brk id="19408" max="16383" man="1"/>
        <brk id="19460" max="16383" man="1"/>
        <brk id="19512" max="16383" man="1"/>
        <brk id="19564" max="16383" man="1"/>
        <brk id="19616" max="16383" man="1"/>
        <brk id="19668" max="16383" man="1"/>
        <brk id="19720" max="16383" man="1"/>
        <brk id="19772" max="16383" man="1"/>
        <brk id="19824" max="16383" man="1"/>
        <brk id="19876" max="16383" man="1"/>
        <brk id="19928" max="16383" man="1"/>
        <brk id="19980" max="16383" man="1"/>
        <brk id="20032" max="16383" man="1"/>
        <brk id="20084" max="16383" man="1"/>
        <brk id="20136" max="16383" man="1"/>
        <brk id="20188" max="16383" man="1"/>
        <brk id="20240" max="16383" man="1"/>
        <brk id="20292" max="16383" man="1"/>
        <brk id="20344" max="16383" man="1"/>
        <brk id="20396" max="16383" man="1"/>
        <brk id="20448" max="16383" man="1"/>
        <brk id="20500" max="16383" man="1"/>
        <brk id="20552" max="16383" man="1"/>
        <brk id="20604" max="16383" man="1"/>
        <brk id="20656" max="16383" man="1"/>
        <brk id="20708" max="16383" man="1"/>
        <brk id="20760" max="16383" man="1"/>
        <brk id="20812" max="16383" man="1"/>
        <brk id="20864" max="16383" man="1"/>
        <brk id="20916" max="16383" man="1"/>
        <brk id="20968" max="16383" man="1"/>
        <brk id="21020" max="16383" man="1"/>
        <brk id="21072" max="16383" man="1"/>
        <brk id="21124" max="16383" man="1"/>
        <brk id="21176" max="16383" man="1"/>
        <brk id="21228" max="16383" man="1"/>
        <brk id="21280" max="16383" man="1"/>
        <brk id="21332" max="16383" man="1"/>
        <brk id="21384" max="16383" man="1"/>
        <brk id="21436" max="16383" man="1"/>
        <brk id="21488" max="16383" man="1"/>
        <brk id="21540" max="16383" man="1"/>
        <brk id="21592" max="16383" man="1"/>
        <brk id="21644" max="16383" man="1"/>
        <brk id="21696" max="16383" man="1"/>
        <brk id="21748" max="16383" man="1"/>
        <brk id="21800" max="16383" man="1"/>
        <brk id="21852" max="16383" man="1"/>
        <brk id="21904" max="16383" man="1"/>
        <brk id="21956" max="16383" man="1"/>
        <brk id="22008" max="16383" man="1"/>
        <brk id="22060" max="16383" man="1"/>
        <brk id="22112" max="16383" man="1"/>
        <brk id="22164" max="16383" man="1"/>
        <brk id="22216" max="16383" man="1"/>
        <brk id="22268" max="16383" man="1"/>
        <brk id="22320" max="16383" man="1"/>
        <brk id="22372" max="16383" man="1"/>
        <brk id="22424" max="16383" man="1"/>
        <brk id="22476" max="16383" man="1"/>
        <brk id="22528" max="16383" man="1"/>
        <brk id="22580" max="16383" man="1"/>
        <brk id="22632" max="16383" man="1"/>
        <brk id="22684" max="16383" man="1"/>
        <brk id="22736" max="16383" man="1"/>
        <brk id="22788" max="16383" man="1"/>
        <brk id="22840" max="16383" man="1"/>
        <brk id="22892" max="16383" man="1"/>
        <brk id="22944" max="16383" man="1"/>
        <brk id="22996" max="16383" man="1"/>
        <brk id="23048" max="16383" man="1"/>
        <brk id="23100" max="16383" man="1"/>
        <brk id="23152" max="16383" man="1"/>
        <brk id="23204" max="16383" man="1"/>
        <brk id="23256" max="16383" man="1"/>
        <brk id="23308" max="16383" man="1"/>
        <brk id="23360" max="16383" man="1"/>
        <brk id="23412" max="16383" man="1"/>
        <brk id="23464" max="16383" man="1"/>
        <brk id="23516" max="16383" man="1"/>
        <brk id="23568" max="16383" man="1"/>
        <brk id="23620" max="16383" man="1"/>
        <brk id="23672" max="16383" man="1"/>
        <brk id="23724" max="16383" man="1"/>
        <brk id="23776" max="16383" man="1"/>
        <brk id="23828" max="16383" man="1"/>
        <brk id="23880" max="16383" man="1"/>
        <brk id="23932" max="16383" man="1"/>
        <brk id="23984" max="16383" man="1"/>
        <brk id="24036" max="16383" man="1"/>
        <brk id="24088" max="16383" man="1"/>
        <brk id="24140" max="16383" man="1"/>
        <brk id="24192" max="16383" man="1"/>
        <brk id="24244" max="16383" man="1"/>
        <brk id="24296" max="16383" man="1"/>
        <brk id="24348" max="16383" man="1"/>
        <brk id="24400" max="16383" man="1"/>
        <brk id="24452" max="16383" man="1"/>
        <brk id="24504" max="16383" man="1"/>
        <brk id="24556" max="16383" man="1"/>
        <brk id="24608" max="16383" man="1"/>
        <brk id="24660" max="16383" man="1"/>
        <brk id="24712" max="16383" man="1"/>
        <brk id="24764" max="16383" man="1"/>
        <brk id="24816" max="16383" man="1"/>
        <brk id="24868" max="16383" man="1"/>
        <brk id="24920" max="16383" man="1"/>
        <brk id="24972" max="16383" man="1"/>
        <brk id="25024" max="16383" man="1"/>
        <brk id="25076" max="16383" man="1"/>
        <brk id="25128" max="16383" man="1"/>
        <brk id="25180" max="16383" man="1"/>
        <brk id="25232" max="16383" man="1"/>
        <brk id="25284" max="16383" man="1"/>
        <brk id="25336" max="16383" man="1"/>
        <brk id="25388" max="16383" man="1"/>
        <brk id="25440" max="16383" man="1"/>
        <brk id="25492" max="16383" man="1"/>
        <brk id="25544" max="16383" man="1"/>
        <brk id="25596" max="16383" man="1"/>
        <brk id="25648" max="16383" man="1"/>
        <brk id="25700" max="16383" man="1"/>
        <brk id="25752" max="16383" man="1"/>
        <brk id="25804" max="16383" man="1"/>
        <brk id="25856" max="16383" man="1"/>
        <brk id="25908" max="16383" man="1"/>
        <brk id="25960" max="16383" man="1"/>
        <brk id="26012" max="16383" man="1"/>
        <brk id="26064" max="16383" man="1"/>
        <brk id="26116" max="16383" man="1"/>
        <brk id="26168" max="16383" man="1"/>
        <brk id="26220" max="16383" man="1"/>
        <brk id="26272" max="16383" man="1"/>
        <brk id="26324" max="16383" man="1"/>
        <brk id="26376" max="16383" man="1"/>
        <brk id="26428" max="16383" man="1"/>
        <brk id="26480" max="16383" man="1"/>
        <brk id="26532" max="16383" man="1"/>
        <brk id="26584" max="16383" man="1"/>
        <brk id="26636" max="16383" man="1"/>
        <brk id="26688" max="16383" man="1"/>
        <brk id="26740" max="16383" man="1"/>
        <brk id="26792" max="16383" man="1"/>
        <brk id="26844" max="16383" man="1"/>
        <brk id="26896" max="16383" man="1"/>
        <brk id="26948" max="16383" man="1"/>
        <brk id="27000" max="16383" man="1"/>
        <brk id="27052" max="16383" man="1"/>
        <brk id="27104" max="16383" man="1"/>
        <brk id="27156" max="16383" man="1"/>
        <brk id="27208" max="16383" man="1"/>
        <brk id="27260" max="16383" man="1"/>
        <brk id="27312" max="16383" man="1"/>
        <brk id="27364" max="16383" man="1"/>
        <brk id="27416" max="16383" man="1"/>
        <brk id="27468" max="16383" man="1"/>
        <brk id="27520" max="16383" man="1"/>
        <brk id="27572" max="16383" man="1"/>
        <brk id="27624" max="16383" man="1"/>
        <brk id="27676" max="16383" man="1"/>
        <brk id="27728" max="16383" man="1"/>
        <brk id="27780" max="16383" man="1"/>
        <brk id="27832" max="16383" man="1"/>
        <brk id="27884" max="16383" man="1"/>
        <brk id="27936" max="16383" man="1"/>
        <brk id="27988" max="16383" man="1"/>
        <brk id="28040" max="16383" man="1"/>
        <brk id="28092" max="16383" man="1"/>
        <brk id="28144" max="16383" man="1"/>
        <brk id="28196" max="16383" man="1"/>
        <brk id="28248" max="16383" man="1"/>
        <brk id="28300" max="16383" man="1"/>
        <brk id="28352" max="16383" man="1"/>
        <brk id="28404" max="16383" man="1"/>
        <brk id="28456" max="16383" man="1"/>
        <brk id="28508" max="16383" man="1"/>
        <brk id="28560" max="16383" man="1"/>
        <brk id="28612" max="16383" man="1"/>
        <brk id="28664" max="16383" man="1"/>
        <brk id="28716" max="16383" man="1"/>
        <brk id="28768" max="16383" man="1"/>
        <brk id="28820" max="16383" man="1"/>
        <brk id="28872" max="16383" man="1"/>
        <brk id="28924" max="16383" man="1"/>
        <brk id="28976" max="16383" man="1"/>
        <brk id="29028" max="16383" man="1"/>
        <brk id="29080" max="16383" man="1"/>
        <brk id="29132" max="16383" man="1"/>
        <brk id="29184" max="16383" man="1"/>
        <brk id="29236" max="16383" man="1"/>
        <brk id="29288" max="16383" man="1"/>
        <brk id="29340" max="16383" man="1"/>
        <brk id="29392" max="16383" man="1"/>
        <brk id="29444" max="16383" man="1"/>
        <brk id="29496" max="16383" man="1"/>
        <brk id="29548" max="16383" man="1"/>
        <brk id="29600" max="16383" man="1"/>
        <brk id="29652" max="16383" man="1"/>
        <brk id="29704" max="16383" man="1"/>
        <brk id="29756" max="16383" man="1"/>
        <brk id="29808" max="16383" man="1"/>
        <brk id="29860" max="16383" man="1"/>
        <brk id="29912" max="16383" man="1"/>
        <brk id="29964" max="16383" man="1"/>
        <brk id="30016" max="16383" man="1"/>
        <brk id="30068" max="16383" man="1"/>
        <brk id="30120" max="16383" man="1"/>
        <brk id="30172" max="16383" man="1"/>
        <brk id="30224" max="16383" man="1"/>
        <brk id="30276" max="16383" man="1"/>
        <brk id="30328" max="16383" man="1"/>
        <brk id="30380" max="16383" man="1"/>
        <brk id="30432" max="16383" man="1"/>
        <brk id="30484" max="16383" man="1"/>
        <brk id="30536" max="16383" man="1"/>
        <brk id="30588" max="16383" man="1"/>
        <brk id="30640" max="16383" man="1"/>
        <brk id="30692" max="16383" man="1"/>
        <brk id="30744" max="16383" man="1"/>
        <brk id="30796" max="16383" man="1"/>
        <brk id="30848" max="16383" man="1"/>
        <brk id="30900" max="16383" man="1"/>
        <brk id="30952" max="16383" man="1"/>
        <brk id="31004" max="16383" man="1"/>
        <brk id="31056" max="16383" man="1"/>
        <brk id="31108" max="16383" man="1"/>
        <brk id="31160" max="16383" man="1"/>
        <brk id="31212" max="16383" man="1"/>
        <brk id="31264" max="16383" man="1"/>
        <brk id="31316" max="16383" man="1"/>
        <brk id="31368" max="16383" man="1"/>
        <brk id="31420" max="16383" man="1"/>
        <brk id="31472" max="16383" man="1"/>
        <brk id="31524" max="16383" man="1"/>
        <brk id="31576" max="16383" man="1"/>
        <brk id="31628" max="16383" man="1"/>
        <brk id="31680" max="16383" man="1"/>
        <brk id="31732" max="16383" man="1"/>
        <brk id="31784" max="16383" man="1"/>
        <brk id="31836" max="16383" man="1"/>
        <brk id="31888" max="16383" man="1"/>
        <brk id="31940" max="16383" man="1"/>
        <brk id="31992" max="16383" man="1"/>
        <brk id="32044" max="16383" man="1"/>
        <brk id="32096" max="16383" man="1"/>
        <brk id="32148" max="16383" man="1"/>
        <brk id="32200" max="16383" man="1"/>
        <brk id="32252" max="16383" man="1"/>
        <brk id="32304" max="16383" man="1"/>
        <brk id="32356" max="16383" man="1"/>
        <brk id="32408" max="16383" man="1"/>
        <brk id="32460" max="16383" man="1"/>
        <brk id="32512" max="16383" man="1"/>
        <brk id="32564" max="16383" man="1"/>
        <brk id="32616" max="16383" man="1"/>
        <brk id="32668" max="16383" man="1"/>
        <brk id="32720" max="16383" man="1"/>
        <brk id="32772" max="16383" man="1"/>
        <brk id="32824" max="16383" man="1"/>
        <brk id="32876" max="16383" man="1"/>
        <brk id="32928" max="16383" man="1"/>
        <brk id="32980" max="16383" man="1"/>
        <brk id="33032" max="16383" man="1"/>
        <brk id="33084" max="16383" man="1"/>
        <brk id="33136" max="16383" man="1"/>
        <brk id="33188" max="16383" man="1"/>
        <brk id="33240" max="16383" man="1"/>
        <brk id="33292" max="16383" man="1"/>
        <brk id="33344" max="16383" man="1"/>
        <brk id="33396" max="16383" man="1"/>
        <brk id="33448" max="16383" man="1"/>
        <brk id="33500" max="16383" man="1"/>
        <brk id="33552" max="16383" man="1"/>
        <brk id="33604" max="16383" man="1"/>
        <brk id="33656" max="16383" man="1"/>
        <brk id="33708" max="16383" man="1"/>
        <brk id="33760" max="16383" man="1"/>
        <brk id="33812" max="16383" man="1"/>
        <brk id="33864" max="16383" man="1"/>
        <brk id="33916" max="16383" man="1"/>
        <brk id="33968" max="16383" man="1"/>
        <brk id="34020" max="16383" man="1"/>
        <brk id="34072" max="16383" man="1"/>
        <brk id="34124" max="16383" man="1"/>
        <brk id="34176" max="16383" man="1"/>
        <brk id="34228" max="16383" man="1"/>
        <brk id="34280" max="16383" man="1"/>
        <brk id="34332" max="16383" man="1"/>
        <brk id="34384" max="16383" man="1"/>
        <brk id="34436" max="16383" man="1"/>
        <brk id="34488" max="16383" man="1"/>
        <brk id="34540" max="16383" man="1"/>
        <brk id="34592" max="16383" man="1"/>
        <brk id="34644" max="16383" man="1"/>
        <brk id="34696" max="16383" man="1"/>
        <brk id="34748" max="16383" man="1"/>
        <brk id="34800" max="16383" man="1"/>
        <brk id="34852" max="16383" man="1"/>
        <brk id="34904" max="16383" man="1"/>
        <brk id="34956" max="16383" man="1"/>
        <brk id="35008" max="16383" man="1"/>
        <brk id="35060" max="16383" man="1"/>
        <brk id="35112" max="16383" man="1"/>
        <brk id="35164" max="16383" man="1"/>
        <brk id="35216" max="16383" man="1"/>
        <brk id="35268" max="16383" man="1"/>
        <brk id="35320" max="16383" man="1"/>
        <brk id="35372" max="16383" man="1"/>
        <brk id="35424" max="16383" man="1"/>
        <brk id="35476" max="16383" man="1"/>
        <brk id="35528" max="16383" man="1"/>
        <brk id="35580" max="16383" man="1"/>
        <brk id="35632" max="16383" man="1"/>
        <brk id="35684" max="16383" man="1"/>
        <brk id="35736" max="16383" man="1"/>
        <brk id="35788" max="16383" man="1"/>
        <brk id="35840" max="16383" man="1"/>
        <brk id="35892" max="16383" man="1"/>
        <brk id="35944" max="16383" man="1"/>
        <brk id="35996" max="16383" man="1"/>
        <brk id="36048" max="16383" man="1"/>
        <brk id="36100" max="16383" man="1"/>
        <brk id="36152" max="16383" man="1"/>
        <brk id="36204" max="16383" man="1"/>
        <brk id="36256" max="16383" man="1"/>
        <brk id="36308" max="16383" man="1"/>
        <brk id="36360" max="16383" man="1"/>
        <brk id="36412" max="16383" man="1"/>
        <brk id="36464" max="16383" man="1"/>
        <brk id="36516" max="16383" man="1"/>
        <brk id="36568" max="16383" man="1"/>
        <brk id="36620" max="16383" man="1"/>
        <brk id="36672" max="16383" man="1"/>
        <brk id="36724" max="16383" man="1"/>
        <brk id="36776" max="16383" man="1"/>
        <brk id="36828" max="16383" man="1"/>
        <brk id="36880" max="16383" man="1"/>
        <brk id="36932" max="16383" man="1"/>
        <brk id="36984" max="16383" man="1"/>
        <brk id="37036" max="16383" man="1"/>
        <brk id="37088" max="16383" man="1"/>
        <brk id="37140" max="16383" man="1"/>
        <brk id="37192" max="16383" man="1"/>
        <brk id="37244" max="16383" man="1"/>
        <brk id="37296" max="16383" man="1"/>
        <brk id="37348" max="16383" man="1"/>
        <brk id="37400" max="16383" man="1"/>
        <brk id="37452" max="16383" man="1"/>
        <brk id="37504" max="16383" man="1"/>
        <brk id="37556" max="16383" man="1"/>
        <brk id="37608" max="16383" man="1"/>
        <brk id="37660" max="16383" man="1"/>
        <brk id="37712" max="16383" man="1"/>
        <brk id="37764" max="16383" man="1"/>
        <brk id="37816" max="16383" man="1"/>
        <brk id="37868" max="16383" man="1"/>
        <brk id="37920" max="16383" man="1"/>
        <brk id="37972" max="16383" man="1"/>
        <brk id="38024" max="16383" man="1"/>
        <brk id="38076" max="16383" man="1"/>
        <brk id="38128" max="16383" man="1"/>
        <brk id="38180" max="16383" man="1"/>
        <brk id="38232" max="16383" man="1"/>
        <brk id="38284" max="16383" man="1"/>
        <brk id="38336" max="16383" man="1"/>
        <brk id="38388" max="16383" man="1"/>
        <brk id="38440" max="16383" man="1"/>
        <brk id="38492" max="16383" man="1"/>
        <brk id="38544" max="16383" man="1"/>
        <brk id="38596" max="16383" man="1"/>
        <brk id="38648" max="16383" man="1"/>
        <brk id="38700" max="16383" man="1"/>
        <brk id="38752" max="16383" man="1"/>
        <brk id="38804" max="16383" man="1"/>
        <brk id="38856" max="16383" man="1"/>
        <brk id="38908" max="16383" man="1"/>
        <brk id="38960" max="16383" man="1"/>
        <brk id="39012" max="16383" man="1"/>
        <brk id="39064" max="16383" man="1"/>
        <brk id="39116" max="16383" man="1"/>
        <brk id="39168" max="16383" man="1"/>
        <brk id="39220" max="16383" man="1"/>
        <brk id="39272" max="16383" man="1"/>
        <brk id="39324" max="16383" man="1"/>
        <brk id="39376" max="16383" man="1"/>
        <brk id="39428" max="16383" man="1"/>
        <brk id="39480" max="16383" man="1"/>
        <brk id="39532" max="16383" man="1"/>
        <brk id="39584" max="16383" man="1"/>
        <brk id="39636" max="16383" man="1"/>
        <brk id="39688" max="16383" man="1"/>
        <brk id="39740" max="16383" man="1"/>
        <brk id="39792" max="16383" man="1"/>
        <brk id="39844" max="16383" man="1"/>
        <brk id="39896" max="16383" man="1"/>
        <brk id="39948" max="16383" man="1"/>
        <brk id="40000" max="16383" man="1"/>
        <brk id="40052" max="16383" man="1"/>
        <brk id="40104" max="16383" man="1"/>
        <brk id="40156" max="16383" man="1"/>
        <brk id="40208" max="16383" man="1"/>
        <brk id="40260" max="16383" man="1"/>
        <brk id="40312" max="16383" man="1"/>
        <brk id="40364" max="16383" man="1"/>
        <brk id="40416" max="16383" man="1"/>
        <brk id="40468" max="16383" man="1"/>
        <brk id="40520" max="16383" man="1"/>
        <brk id="40572" max="16383" man="1"/>
        <brk id="40624" max="16383" man="1"/>
        <brk id="40676" max="16383" man="1"/>
        <brk id="40728" max="16383" man="1"/>
        <brk id="40780" max="16383" man="1"/>
        <brk id="40832" max="16383" man="1"/>
        <brk id="40884" max="16383" man="1"/>
        <brk id="40936" max="16383" man="1"/>
        <brk id="40988" max="16383" man="1"/>
        <brk id="41040" max="16383" man="1"/>
        <brk id="41092" max="16383" man="1"/>
        <brk id="41144" max="16383" man="1"/>
        <brk id="41196" max="16383" man="1"/>
        <brk id="41248" max="16383" man="1"/>
        <brk id="41300" max="16383" man="1"/>
        <brk id="41352" max="16383" man="1"/>
        <brk id="41404" max="16383" man="1"/>
        <brk id="41456" max="16383" man="1"/>
        <brk id="41508" max="16383" man="1"/>
        <brk id="41560" max="16383" man="1"/>
        <brk id="41612" max="16383" man="1"/>
        <brk id="41664" max="16383" man="1"/>
        <brk id="41716" max="16383" man="1"/>
        <brk id="41768" max="16383" man="1"/>
        <brk id="41820" max="16383" man="1"/>
        <brk id="41872" max="16383" man="1"/>
        <brk id="41924" max="16383" man="1"/>
        <brk id="41976" max="16383" man="1"/>
        <brk id="42028" max="16383" man="1"/>
        <brk id="42080" max="16383" man="1"/>
        <brk id="42132" max="16383" man="1"/>
        <brk id="42184" max="16383" man="1"/>
        <brk id="42236" max="16383" man="1"/>
        <brk id="42288" max="16383" man="1"/>
        <brk id="42340" max="16383" man="1"/>
        <brk id="42392" max="16383" man="1"/>
        <brk id="42444" max="16383" man="1"/>
        <brk id="42496" max="16383" man="1"/>
        <brk id="42548" max="16383" man="1"/>
        <brk id="42600" max="16383" man="1"/>
        <brk id="42652" max="16383" man="1"/>
        <brk id="42704" max="16383" man="1"/>
        <brk id="42756" max="16383" man="1"/>
        <brk id="42808" max="16383" man="1"/>
        <brk id="42860" max="16383" man="1"/>
        <brk id="42912" max="16383" man="1"/>
        <brk id="42964" max="16383" man="1"/>
        <brk id="43016" max="16383" man="1"/>
        <brk id="43068" max="16383" man="1"/>
        <brk id="43120" max="16383" man="1"/>
        <brk id="43172" max="16383" man="1"/>
        <brk id="43224" max="16383" man="1"/>
        <brk id="43276" max="16383" man="1"/>
        <brk id="43328" max="16383" man="1"/>
        <brk id="43380" max="16383" man="1"/>
        <brk id="43432" max="16383" man="1"/>
        <brk id="43484" max="16383" man="1"/>
        <brk id="43536" max="16383" man="1"/>
        <brk id="43588" max="16383" man="1"/>
        <brk id="43640" max="16383" man="1"/>
        <brk id="43692" max="16383" man="1"/>
        <brk id="43744" max="16383" man="1"/>
        <brk id="43796" max="16383" man="1"/>
        <brk id="43848" max="16383" man="1"/>
        <brk id="43900" max="16383" man="1"/>
        <brk id="43952" max="16383" man="1"/>
        <brk id="44004" max="16383" man="1"/>
        <brk id="44056" max="16383" man="1"/>
        <brk id="44108" max="16383" man="1"/>
        <brk id="44160" max="16383" man="1"/>
        <brk id="44212" max="16383" man="1"/>
        <brk id="44264" max="16383" man="1"/>
        <brk id="44316" max="16383" man="1"/>
        <brk id="44368" max="16383" man="1"/>
        <brk id="44420" max="16383" man="1"/>
        <brk id="44472" max="16383" man="1"/>
        <brk id="44524" max="16383" man="1"/>
        <brk id="44576" max="16383" man="1"/>
        <brk id="44628" max="16383" man="1"/>
        <brk id="44680" max="16383" man="1"/>
        <brk id="44732" max="16383" man="1"/>
        <brk id="44784" max="16383" man="1"/>
        <brk id="44836" max="16383" man="1"/>
        <brk id="44888" max="16383" man="1"/>
        <brk id="44940" max="16383" man="1"/>
        <brk id="44992" max="16383" man="1"/>
        <brk id="45044" max="16383" man="1"/>
        <brk id="45096" max="16383" man="1"/>
        <brk id="45148" max="16383" man="1"/>
        <brk id="45200" max="16383" man="1"/>
        <brk id="45252" max="16383" man="1"/>
        <brk id="45304" max="16383" man="1"/>
        <brk id="45356" max="16383" man="1"/>
        <brk id="45408" max="16383" man="1"/>
        <brk id="45460" max="16383" man="1"/>
        <brk id="45512" max="16383" man="1"/>
        <brk id="45564" max="16383" man="1"/>
        <brk id="45616" max="16383" man="1"/>
        <brk id="45668" max="16383" man="1"/>
        <brk id="45720" max="16383" man="1"/>
        <brk id="45772" max="16383" man="1"/>
        <brk id="45824" max="16383" man="1"/>
        <brk id="45876" max="16383" man="1"/>
        <brk id="45928" max="16383" man="1"/>
        <brk id="45980" max="16383" man="1"/>
        <brk id="46032" max="16383" man="1"/>
        <brk id="46084" max="16383" man="1"/>
        <brk id="46136" max="16383" man="1"/>
        <brk id="46188" max="16383" man="1"/>
        <brk id="46240" max="16383" man="1"/>
        <brk id="46292" max="16383" man="1"/>
        <brk id="46344" max="16383" man="1"/>
        <brk id="46396" max="16383" man="1"/>
        <brk id="46448" max="16383" man="1"/>
        <brk id="46500" max="16383" man="1"/>
        <brk id="46552" max="16383" man="1"/>
        <brk id="46604" max="16383" man="1"/>
        <brk id="46656" max="16383" man="1"/>
        <brk id="46708" max="16383" man="1"/>
        <brk id="46760" max="16383" man="1"/>
        <brk id="46812" max="16383" man="1"/>
        <brk id="46864" max="16383" man="1"/>
        <brk id="46916" max="16383" man="1"/>
        <brk id="46968" max="16383" man="1"/>
        <brk id="47020" max="16383" man="1"/>
        <brk id="47072" max="16383" man="1"/>
        <brk id="47124" max="16383" man="1"/>
        <brk id="47176" max="16383" man="1"/>
        <brk id="47228" max="16383" man="1"/>
        <brk id="47280" max="16383" man="1"/>
        <brk id="47332" max="16383" man="1"/>
        <brk id="47384" max="16383" man="1"/>
        <brk id="47436" max="16383" man="1"/>
        <brk id="47488" max="16383" man="1"/>
        <brk id="47540" max="16383" man="1"/>
        <brk id="47592" max="16383" man="1"/>
        <brk id="47644" max="16383" man="1"/>
        <brk id="47696" max="16383" man="1"/>
        <brk id="47748" max="16383" man="1"/>
        <brk id="47800" max="16383" man="1"/>
        <brk id="47852" max="16383" man="1"/>
        <brk id="47904" max="16383" man="1"/>
        <brk id="47956" max="16383" man="1"/>
        <brk id="48008" max="16383" man="1"/>
        <brk id="48060" max="16383" man="1"/>
        <brk id="48112" max="16383" man="1"/>
        <brk id="48164" max="16383" man="1"/>
        <brk id="48216" max="16383" man="1"/>
        <brk id="48268" max="16383" man="1"/>
        <brk id="48320" max="16383" man="1"/>
        <brk id="48372" max="16383" man="1"/>
        <brk id="48424" max="16383" man="1"/>
        <brk id="48476" max="16383" man="1"/>
        <brk id="48528" max="16383" man="1"/>
        <brk id="48580" max="16383" man="1"/>
        <brk id="48632" max="16383" man="1"/>
        <brk id="48684" max="16383" man="1"/>
        <brk id="48736" max="16383" man="1"/>
        <brk id="48788" max="16383" man="1"/>
        <brk id="48840" max="16383" man="1"/>
        <brk id="48892" max="16383" man="1"/>
        <brk id="48944" max="16383" man="1"/>
        <brk id="48996" max="16383" man="1"/>
        <brk id="49048" max="16383" man="1"/>
        <brk id="49100" max="16383" man="1"/>
        <brk id="49152" max="16383" man="1"/>
        <brk id="49204" max="16383" man="1"/>
        <brk id="49256" max="16383" man="1"/>
        <brk id="49308" max="16383" man="1"/>
        <brk id="49360" max="16383" man="1"/>
        <brk id="49412" max="16383" man="1"/>
        <brk id="49464" max="16383" man="1"/>
        <brk id="49516" max="16383" man="1"/>
        <brk id="49568" max="16383" man="1"/>
        <brk id="49620" max="16383" man="1"/>
        <brk id="49672" max="16383" man="1"/>
        <brk id="49724" max="16383" man="1"/>
        <brk id="49776" max="16383" man="1"/>
        <brk id="49828" max="16383" man="1"/>
        <brk id="49880" max="16383" man="1"/>
        <brk id="49932" max="16383" man="1"/>
        <brk id="49984" max="16383" man="1"/>
        <brk id="50036" max="16383" man="1"/>
        <brk id="50088" max="16383" man="1"/>
        <brk id="50140" max="16383" man="1"/>
        <brk id="50192" max="16383" man="1"/>
        <brk id="50244" max="16383" man="1"/>
        <brk id="50296" max="16383" man="1"/>
        <brk id="50348" max="16383" man="1"/>
        <brk id="50400" max="16383" man="1"/>
        <brk id="50452" max="16383" man="1"/>
        <brk id="50504" max="16383" man="1"/>
        <brk id="50556" max="16383" man="1"/>
        <brk id="50608" max="16383" man="1"/>
        <brk id="50660" max="16383" man="1"/>
        <brk id="50712" max="16383" man="1"/>
        <brk id="50764" max="16383" man="1"/>
        <brk id="50816" max="16383" man="1"/>
        <brk id="50868" max="16383" man="1"/>
        <brk id="50920" max="16383" man="1"/>
        <brk id="50972" max="16383" man="1"/>
        <brk id="51024" max="16383" man="1"/>
        <brk id="51076" max="16383" man="1"/>
        <brk id="51128" max="16383" man="1"/>
        <brk id="51180" max="16383" man="1"/>
        <brk id="51232" max="16383" man="1"/>
        <brk id="51284" max="16383" man="1"/>
        <brk id="51336" max="16383" man="1"/>
        <brk id="51388" max="16383" man="1"/>
        <brk id="51440" max="16383" man="1"/>
        <brk id="51492" max="16383" man="1"/>
        <brk id="51544" max="16383" man="1"/>
        <brk id="51596" max="16383" man="1"/>
        <brk id="51648" max="16383" man="1"/>
        <brk id="51700" max="16383" man="1"/>
        <brk id="51752" max="16383" man="1"/>
        <brk id="51804" max="16383" man="1"/>
        <brk id="51856" max="16383" man="1"/>
        <brk id="51908" max="16383" man="1"/>
        <brk id="51960" max="16383" man="1"/>
        <brk id="52012" max="16383" man="1"/>
        <brk id="52064" max="16383" man="1"/>
        <brk id="52116" max="16383" man="1"/>
        <brk id="52168" max="16383" man="1"/>
        <brk id="52220" max="16383" man="1"/>
        <brk id="52272" max="16383" man="1"/>
        <brk id="52324" max="16383" man="1"/>
        <brk id="52376" max="16383" man="1"/>
        <brk id="52428" max="16383" man="1"/>
        <brk id="52480" max="16383" man="1"/>
        <brk id="52532" max="16383" man="1"/>
        <brk id="52584" max="16383" man="1"/>
        <brk id="52636" max="16383" man="1"/>
        <brk id="52688" max="16383" man="1"/>
        <brk id="52740" max="16383" man="1"/>
        <brk id="52792" max="16383" man="1"/>
        <brk id="52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&amp;CPrzedszkole Nr 426&amp;"Times New Roman,Normalny"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F07DB998-DE73-4BAE-9A5E-40DA7D23C1B0}" scale="81" showPageBreaks="1" view="pageLayout" topLeftCell="A453">
      <selection activeCell="A453" sqref="A453"/>
      <rowBreaks count="1023" manualBreakCount="10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  <brk id="896" max="16383" man="1"/>
        <brk id="948" max="16383" man="1"/>
        <brk id="1000" max="16383" man="1"/>
        <brk id="1052" max="16383" man="1"/>
        <brk id="1104" max="16383" man="1"/>
        <brk id="1156" max="16383" man="1"/>
        <brk id="1208" max="16383" man="1"/>
        <brk id="1260" max="16383" man="1"/>
        <brk id="1312" max="16383" man="1"/>
        <brk id="1364" max="16383" man="1"/>
        <brk id="1416" max="16383" man="1"/>
        <brk id="1468" max="16383" man="1"/>
        <brk id="1520" max="16383" man="1"/>
        <brk id="1572" max="16383" man="1"/>
        <brk id="1624" max="16383" man="1"/>
        <brk id="1676" max="16383" man="1"/>
        <brk id="1728" max="16383" man="1"/>
        <brk id="1780" max="16383" man="1"/>
        <brk id="1832" max="16383" man="1"/>
        <brk id="1884" max="16383" man="1"/>
        <brk id="1936" max="16383" man="1"/>
        <brk id="1988" max="16383" man="1"/>
        <brk id="2040" max="16383" man="1"/>
        <brk id="2092" max="16383" man="1"/>
        <brk id="2144" max="16383" man="1"/>
        <brk id="2196" max="16383" man="1"/>
        <brk id="2248" max="16383" man="1"/>
        <brk id="2300" max="16383" man="1"/>
        <brk id="2352" max="16383" man="1"/>
        <brk id="2404" max="16383" man="1"/>
        <brk id="2456" max="16383" man="1"/>
        <brk id="2508" max="16383" man="1"/>
        <brk id="2560" max="16383" man="1"/>
        <brk id="2612" max="16383" man="1"/>
        <brk id="2664" max="16383" man="1"/>
        <brk id="2716" max="16383" man="1"/>
        <brk id="2768" max="16383" man="1"/>
        <brk id="2820" max="16383" man="1"/>
        <brk id="2872" max="16383" man="1"/>
        <brk id="2924" max="16383" man="1"/>
        <brk id="2976" max="16383" man="1"/>
        <brk id="3028" max="16383" man="1"/>
        <brk id="3080" max="16383" man="1"/>
        <brk id="3132" max="16383" man="1"/>
        <brk id="3184" max="16383" man="1"/>
        <brk id="3236" max="16383" man="1"/>
        <brk id="3288" max="16383" man="1"/>
        <brk id="3340" max="16383" man="1"/>
        <brk id="3392" max="16383" man="1"/>
        <brk id="3444" max="16383" man="1"/>
        <brk id="3496" max="16383" man="1"/>
        <brk id="3548" max="16383" man="1"/>
        <brk id="3600" max="16383" man="1"/>
        <brk id="3652" max="16383" man="1"/>
        <brk id="3704" max="16383" man="1"/>
        <brk id="3756" max="16383" man="1"/>
        <brk id="3808" max="16383" man="1"/>
        <brk id="3860" max="16383" man="1"/>
        <brk id="3912" max="16383" man="1"/>
        <brk id="3964" max="16383" man="1"/>
        <brk id="4016" max="16383" man="1"/>
        <brk id="4068" max="16383" man="1"/>
        <brk id="4120" max="16383" man="1"/>
        <brk id="4172" max="16383" man="1"/>
        <brk id="4224" max="16383" man="1"/>
        <brk id="4276" max="16383" man="1"/>
        <brk id="4328" max="16383" man="1"/>
        <brk id="4380" max="16383" man="1"/>
        <brk id="4432" max="16383" man="1"/>
        <brk id="4484" max="16383" man="1"/>
        <brk id="4536" max="16383" man="1"/>
        <brk id="4588" max="16383" man="1"/>
        <brk id="4640" max="16383" man="1"/>
        <brk id="4692" max="16383" man="1"/>
        <brk id="4744" max="16383" man="1"/>
        <brk id="4796" max="16383" man="1"/>
        <brk id="4848" max="16383" man="1"/>
        <brk id="4900" max="16383" man="1"/>
        <brk id="4952" max="16383" man="1"/>
        <brk id="5004" max="16383" man="1"/>
        <brk id="5056" max="16383" man="1"/>
        <brk id="5108" max="16383" man="1"/>
        <brk id="5160" max="16383" man="1"/>
        <brk id="5212" max="16383" man="1"/>
        <brk id="5264" max="16383" man="1"/>
        <brk id="5316" max="16383" man="1"/>
        <brk id="5368" max="16383" man="1"/>
        <brk id="5420" max="16383" man="1"/>
        <brk id="5472" max="16383" man="1"/>
        <brk id="5524" max="16383" man="1"/>
        <brk id="5576" max="16383" man="1"/>
        <brk id="5628" max="16383" man="1"/>
        <brk id="5680" max="16383" man="1"/>
        <brk id="5732" max="16383" man="1"/>
        <brk id="5784" max="16383" man="1"/>
        <brk id="5836" max="16383" man="1"/>
        <brk id="5888" max="16383" man="1"/>
        <brk id="5940" max="16383" man="1"/>
        <brk id="5992" max="16383" man="1"/>
        <brk id="6044" max="16383" man="1"/>
        <brk id="6096" max="16383" man="1"/>
        <brk id="6148" max="16383" man="1"/>
        <brk id="6200" max="16383" man="1"/>
        <brk id="6252" max="16383" man="1"/>
        <brk id="6304" max="16383" man="1"/>
        <brk id="6356" max="16383" man="1"/>
        <brk id="6408" max="16383" man="1"/>
        <brk id="6460" max="16383" man="1"/>
        <brk id="6512" max="16383" man="1"/>
        <brk id="6564" max="16383" man="1"/>
        <brk id="6616" max="16383" man="1"/>
        <brk id="6668" max="16383" man="1"/>
        <brk id="6720" max="16383" man="1"/>
        <brk id="6772" max="16383" man="1"/>
        <brk id="6824" max="16383" man="1"/>
        <brk id="6876" max="16383" man="1"/>
        <brk id="6928" max="16383" man="1"/>
        <brk id="6980" max="16383" man="1"/>
        <brk id="7032" max="16383" man="1"/>
        <brk id="7084" max="16383" man="1"/>
        <brk id="7136" max="16383" man="1"/>
        <brk id="7188" max="16383" man="1"/>
        <brk id="7240" max="16383" man="1"/>
        <brk id="7292" max="16383" man="1"/>
        <brk id="7344" max="16383" man="1"/>
        <brk id="7396" max="16383" man="1"/>
        <brk id="7448" max="16383" man="1"/>
        <brk id="7500" max="16383" man="1"/>
        <brk id="7552" max="16383" man="1"/>
        <brk id="7604" max="16383" man="1"/>
        <brk id="7656" max="16383" man="1"/>
        <brk id="7708" max="16383" man="1"/>
        <brk id="7760" max="16383" man="1"/>
        <brk id="7812" max="16383" man="1"/>
        <brk id="7864" max="16383" man="1"/>
        <brk id="7916" max="16383" man="1"/>
        <brk id="7968" max="16383" man="1"/>
        <brk id="8020" max="16383" man="1"/>
        <brk id="8072" max="16383" man="1"/>
        <brk id="8124" max="16383" man="1"/>
        <brk id="8176" max="16383" man="1"/>
        <brk id="8228" max="16383" man="1"/>
        <brk id="8280" max="16383" man="1"/>
        <brk id="8332" max="16383" man="1"/>
        <brk id="8384" max="16383" man="1"/>
        <brk id="8436" max="16383" man="1"/>
        <brk id="8488" max="16383" man="1"/>
        <brk id="8540" max="16383" man="1"/>
        <brk id="8592" max="16383" man="1"/>
        <brk id="8644" max="16383" man="1"/>
        <brk id="8696" max="16383" man="1"/>
        <brk id="8748" max="16383" man="1"/>
        <brk id="8800" max="16383" man="1"/>
        <brk id="8852" max="16383" man="1"/>
        <brk id="8904" max="16383" man="1"/>
        <brk id="8956" max="16383" man="1"/>
        <brk id="9008" max="16383" man="1"/>
        <brk id="9060" max="16383" man="1"/>
        <brk id="9112" max="16383" man="1"/>
        <brk id="9164" max="16383" man="1"/>
        <brk id="9216" max="16383" man="1"/>
        <brk id="9268" max="16383" man="1"/>
        <brk id="9320" max="16383" man="1"/>
        <brk id="9372" max="16383" man="1"/>
        <brk id="9424" max="16383" man="1"/>
        <brk id="9476" max="16383" man="1"/>
        <brk id="9528" max="16383" man="1"/>
        <brk id="9580" max="16383" man="1"/>
        <brk id="9632" max="16383" man="1"/>
        <brk id="9684" max="16383" man="1"/>
        <brk id="9736" max="16383" man="1"/>
        <brk id="9788" max="16383" man="1"/>
        <brk id="9840" max="16383" man="1"/>
        <brk id="9892" max="16383" man="1"/>
        <brk id="9944" max="16383" man="1"/>
        <brk id="9996" max="16383" man="1"/>
        <brk id="10048" max="16383" man="1"/>
        <brk id="10100" max="16383" man="1"/>
        <brk id="10152" max="16383" man="1"/>
        <brk id="10204" max="16383" man="1"/>
        <brk id="10256" max="16383" man="1"/>
        <brk id="10308" max="16383" man="1"/>
        <brk id="10360" max="16383" man="1"/>
        <brk id="10412" max="16383" man="1"/>
        <brk id="10464" max="16383" man="1"/>
        <brk id="10516" max="16383" man="1"/>
        <brk id="10568" max="16383" man="1"/>
        <brk id="10620" max="16383" man="1"/>
        <brk id="10672" max="16383" man="1"/>
        <brk id="10724" max="16383" man="1"/>
        <brk id="10776" max="16383" man="1"/>
        <brk id="10828" max="16383" man="1"/>
        <brk id="10880" max="16383" man="1"/>
        <brk id="10932" max="16383" man="1"/>
        <brk id="10984" max="16383" man="1"/>
        <brk id="11036" max="16383" man="1"/>
        <brk id="11088" max="16383" man="1"/>
        <brk id="11140" max="16383" man="1"/>
        <brk id="11192" max="16383" man="1"/>
        <brk id="11244" max="16383" man="1"/>
        <brk id="11296" max="16383" man="1"/>
        <brk id="11348" max="16383" man="1"/>
        <brk id="11400" max="16383" man="1"/>
        <brk id="11452" max="16383" man="1"/>
        <brk id="11504" max="16383" man="1"/>
        <brk id="11556" max="16383" man="1"/>
        <brk id="11608" max="16383" man="1"/>
        <brk id="11660" max="16383" man="1"/>
        <brk id="11712" max="16383" man="1"/>
        <brk id="11764" max="16383" man="1"/>
        <brk id="11816" max="16383" man="1"/>
        <brk id="11868" max="16383" man="1"/>
        <brk id="11920" max="16383" man="1"/>
        <brk id="11972" max="16383" man="1"/>
        <brk id="12024" max="16383" man="1"/>
        <brk id="12076" max="16383" man="1"/>
        <brk id="12128" max="16383" man="1"/>
        <brk id="12180" max="16383" man="1"/>
        <brk id="12232" max="16383" man="1"/>
        <brk id="12284" max="16383" man="1"/>
        <brk id="12336" max="16383" man="1"/>
        <brk id="12388" max="16383" man="1"/>
        <brk id="12440" max="16383" man="1"/>
        <brk id="12492" max="16383" man="1"/>
        <brk id="12544" max="16383" man="1"/>
        <brk id="12596" max="16383" man="1"/>
        <brk id="12648" max="16383" man="1"/>
        <brk id="12700" max="16383" man="1"/>
        <brk id="12752" max="16383" man="1"/>
        <brk id="12804" max="16383" man="1"/>
        <brk id="12856" max="16383" man="1"/>
        <brk id="12908" max="16383" man="1"/>
        <brk id="12960" max="16383" man="1"/>
        <brk id="13012" max="16383" man="1"/>
        <brk id="13064" max="16383" man="1"/>
        <brk id="13116" max="16383" man="1"/>
        <brk id="13168" max="16383" man="1"/>
        <brk id="13220" max="16383" man="1"/>
        <brk id="13272" max="16383" man="1"/>
        <brk id="13324" max="16383" man="1"/>
        <brk id="13376" max="16383" man="1"/>
        <brk id="13428" max="16383" man="1"/>
        <brk id="13480" max="16383" man="1"/>
        <brk id="13532" max="16383" man="1"/>
        <brk id="13584" max="16383" man="1"/>
        <brk id="13636" max="16383" man="1"/>
        <brk id="13688" max="16383" man="1"/>
        <brk id="13740" max="16383" man="1"/>
        <brk id="13792" max="16383" man="1"/>
        <brk id="13844" max="16383" man="1"/>
        <brk id="13896" max="16383" man="1"/>
        <brk id="13948" max="16383" man="1"/>
        <brk id="14000" max="16383" man="1"/>
        <brk id="14052" max="16383" man="1"/>
        <brk id="14104" max="16383" man="1"/>
        <brk id="14156" max="16383" man="1"/>
        <brk id="14208" max="16383" man="1"/>
        <brk id="14260" max="16383" man="1"/>
        <brk id="14312" max="16383" man="1"/>
        <brk id="14364" max="16383" man="1"/>
        <brk id="14416" max="16383" man="1"/>
        <brk id="14468" max="16383" man="1"/>
        <brk id="14520" max="16383" man="1"/>
        <brk id="14572" max="16383" man="1"/>
        <brk id="14624" max="16383" man="1"/>
        <brk id="14676" max="16383" man="1"/>
        <brk id="14728" max="16383" man="1"/>
        <brk id="14780" max="16383" man="1"/>
        <brk id="14832" max="16383" man="1"/>
        <brk id="14884" max="16383" man="1"/>
        <brk id="14936" max="16383" man="1"/>
        <brk id="14988" max="16383" man="1"/>
        <brk id="15040" max="16383" man="1"/>
        <brk id="15092" max="16383" man="1"/>
        <brk id="15144" max="16383" man="1"/>
        <brk id="15196" max="16383" man="1"/>
        <brk id="15248" max="16383" man="1"/>
        <brk id="15300" max="16383" man="1"/>
        <brk id="15352" max="16383" man="1"/>
        <brk id="15404" max="16383" man="1"/>
        <brk id="15456" max="16383" man="1"/>
        <brk id="15508" max="16383" man="1"/>
        <brk id="15560" max="16383" man="1"/>
        <brk id="15612" max="16383" man="1"/>
        <brk id="15664" max="16383" man="1"/>
        <brk id="15716" max="16383" man="1"/>
        <brk id="15768" max="16383" man="1"/>
        <brk id="15820" max="16383" man="1"/>
        <brk id="15872" max="16383" man="1"/>
        <brk id="15924" max="16383" man="1"/>
        <brk id="15976" max="16383" man="1"/>
        <brk id="16028" max="16383" man="1"/>
        <brk id="16080" max="16383" man="1"/>
        <brk id="16132" max="16383" man="1"/>
        <brk id="16184" max="16383" man="1"/>
        <brk id="16236" max="16383" man="1"/>
        <brk id="16288" max="16383" man="1"/>
        <brk id="16340" max="16383" man="1"/>
        <brk id="16392" max="16383" man="1"/>
        <brk id="16444" max="16383" man="1"/>
        <brk id="16496" max="16383" man="1"/>
        <brk id="16548" max="16383" man="1"/>
        <brk id="16600" max="16383" man="1"/>
        <brk id="16652" max="16383" man="1"/>
        <brk id="16704" max="16383" man="1"/>
        <brk id="16756" max="16383" man="1"/>
        <brk id="16808" max="16383" man="1"/>
        <brk id="16860" max="16383" man="1"/>
        <brk id="16912" max="16383" man="1"/>
        <brk id="16964" max="16383" man="1"/>
        <brk id="17016" max="16383" man="1"/>
        <brk id="17068" max="16383" man="1"/>
        <brk id="17120" max="16383" man="1"/>
        <brk id="17172" max="16383" man="1"/>
        <brk id="17224" max="16383" man="1"/>
        <brk id="17276" max="16383" man="1"/>
        <brk id="17328" max="16383" man="1"/>
        <brk id="17380" max="16383" man="1"/>
        <brk id="17432" max="16383" man="1"/>
        <brk id="17484" max="16383" man="1"/>
        <brk id="17536" max="16383" man="1"/>
        <brk id="17588" max="16383" man="1"/>
        <brk id="17640" max="16383" man="1"/>
        <brk id="17692" max="16383" man="1"/>
        <brk id="17744" max="16383" man="1"/>
        <brk id="17796" max="16383" man="1"/>
        <brk id="17848" max="16383" man="1"/>
        <brk id="17900" max="16383" man="1"/>
        <brk id="17952" max="16383" man="1"/>
        <brk id="18004" max="16383" man="1"/>
        <brk id="18056" max="16383" man="1"/>
        <brk id="18108" max="16383" man="1"/>
        <brk id="18160" max="16383" man="1"/>
        <brk id="18212" max="16383" man="1"/>
        <brk id="18264" max="16383" man="1"/>
        <brk id="18316" max="16383" man="1"/>
        <brk id="18368" max="16383" man="1"/>
        <brk id="18420" max="16383" man="1"/>
        <brk id="18472" max="16383" man="1"/>
        <brk id="18524" max="16383" man="1"/>
        <brk id="18576" max="16383" man="1"/>
        <brk id="18628" max="16383" man="1"/>
        <brk id="18680" max="16383" man="1"/>
        <brk id="18732" max="16383" man="1"/>
        <brk id="18784" max="16383" man="1"/>
        <brk id="18836" max="16383" man="1"/>
        <brk id="18888" max="16383" man="1"/>
        <brk id="18940" max="16383" man="1"/>
        <brk id="18992" max="16383" man="1"/>
        <brk id="19044" max="16383" man="1"/>
        <brk id="19096" max="16383" man="1"/>
        <brk id="19148" max="16383" man="1"/>
        <brk id="19200" max="16383" man="1"/>
        <brk id="19252" max="16383" man="1"/>
        <brk id="19304" max="16383" man="1"/>
        <brk id="19356" max="16383" man="1"/>
        <brk id="19408" max="16383" man="1"/>
        <brk id="19460" max="16383" man="1"/>
        <brk id="19512" max="16383" man="1"/>
        <brk id="19564" max="16383" man="1"/>
        <brk id="19616" max="16383" man="1"/>
        <brk id="19668" max="16383" man="1"/>
        <brk id="19720" max="16383" man="1"/>
        <brk id="19772" max="16383" man="1"/>
        <brk id="19824" max="16383" man="1"/>
        <brk id="19876" max="16383" man="1"/>
        <brk id="19928" max="16383" man="1"/>
        <brk id="19980" max="16383" man="1"/>
        <brk id="20032" max="16383" man="1"/>
        <brk id="20084" max="16383" man="1"/>
        <brk id="20136" max="16383" man="1"/>
        <brk id="20188" max="16383" man="1"/>
        <brk id="20240" max="16383" man="1"/>
        <brk id="20292" max="16383" man="1"/>
        <brk id="20344" max="16383" man="1"/>
        <brk id="20396" max="16383" man="1"/>
        <brk id="20448" max="16383" man="1"/>
        <brk id="20500" max="16383" man="1"/>
        <brk id="20552" max="16383" man="1"/>
        <brk id="20604" max="16383" man="1"/>
        <brk id="20656" max="16383" man="1"/>
        <brk id="20708" max="16383" man="1"/>
        <brk id="20760" max="16383" man="1"/>
        <brk id="20812" max="16383" man="1"/>
        <brk id="20864" max="16383" man="1"/>
        <brk id="20916" max="16383" man="1"/>
        <brk id="20968" max="16383" man="1"/>
        <brk id="21020" max="16383" man="1"/>
        <brk id="21072" max="16383" man="1"/>
        <brk id="21124" max="16383" man="1"/>
        <brk id="21176" max="16383" man="1"/>
        <brk id="21228" max="16383" man="1"/>
        <brk id="21280" max="16383" man="1"/>
        <brk id="21332" max="16383" man="1"/>
        <brk id="21384" max="16383" man="1"/>
        <brk id="21436" max="16383" man="1"/>
        <brk id="21488" max="16383" man="1"/>
        <brk id="21540" max="16383" man="1"/>
        <brk id="21592" max="16383" man="1"/>
        <brk id="21644" max="16383" man="1"/>
        <brk id="21696" max="16383" man="1"/>
        <brk id="21748" max="16383" man="1"/>
        <brk id="21800" max="16383" man="1"/>
        <brk id="21852" max="16383" man="1"/>
        <brk id="21904" max="16383" man="1"/>
        <brk id="21956" max="16383" man="1"/>
        <brk id="22008" max="16383" man="1"/>
        <brk id="22060" max="16383" man="1"/>
        <brk id="22112" max="16383" man="1"/>
        <brk id="22164" max="16383" man="1"/>
        <brk id="22216" max="16383" man="1"/>
        <brk id="22268" max="16383" man="1"/>
        <brk id="22320" max="16383" man="1"/>
        <brk id="22372" max="16383" man="1"/>
        <brk id="22424" max="16383" man="1"/>
        <brk id="22476" max="16383" man="1"/>
        <brk id="22528" max="16383" man="1"/>
        <brk id="22580" max="16383" man="1"/>
        <brk id="22632" max="16383" man="1"/>
        <brk id="22684" max="16383" man="1"/>
        <brk id="22736" max="16383" man="1"/>
        <brk id="22788" max="16383" man="1"/>
        <brk id="22840" max="16383" man="1"/>
        <brk id="22892" max="16383" man="1"/>
        <brk id="22944" max="16383" man="1"/>
        <brk id="22996" max="16383" man="1"/>
        <brk id="23048" max="16383" man="1"/>
        <brk id="23100" max="16383" man="1"/>
        <brk id="23152" max="16383" man="1"/>
        <brk id="23204" max="16383" man="1"/>
        <brk id="23256" max="16383" man="1"/>
        <brk id="23308" max="16383" man="1"/>
        <brk id="23360" max="16383" man="1"/>
        <brk id="23412" max="16383" man="1"/>
        <brk id="23464" max="16383" man="1"/>
        <brk id="23516" max="16383" man="1"/>
        <brk id="23568" max="16383" man="1"/>
        <brk id="23620" max="16383" man="1"/>
        <brk id="23672" max="16383" man="1"/>
        <brk id="23724" max="16383" man="1"/>
        <brk id="23776" max="16383" man="1"/>
        <brk id="23828" max="16383" man="1"/>
        <brk id="23880" max="16383" man="1"/>
        <brk id="23932" max="16383" man="1"/>
        <brk id="23984" max="16383" man="1"/>
        <brk id="24036" max="16383" man="1"/>
        <brk id="24088" max="16383" man="1"/>
        <brk id="24140" max="16383" man="1"/>
        <brk id="24192" max="16383" man="1"/>
        <brk id="24244" max="16383" man="1"/>
        <brk id="24296" max="16383" man="1"/>
        <brk id="24348" max="16383" man="1"/>
        <brk id="24400" max="16383" man="1"/>
        <brk id="24452" max="16383" man="1"/>
        <brk id="24504" max="16383" man="1"/>
        <brk id="24556" max="16383" man="1"/>
        <brk id="24608" max="16383" man="1"/>
        <brk id="24660" max="16383" man="1"/>
        <brk id="24712" max="16383" man="1"/>
        <brk id="24764" max="16383" man="1"/>
        <brk id="24816" max="16383" man="1"/>
        <brk id="24868" max="16383" man="1"/>
        <brk id="24920" max="16383" man="1"/>
        <brk id="24972" max="16383" man="1"/>
        <brk id="25024" max="16383" man="1"/>
        <brk id="25076" max="16383" man="1"/>
        <brk id="25128" max="16383" man="1"/>
        <brk id="25180" max="16383" man="1"/>
        <brk id="25232" max="16383" man="1"/>
        <brk id="25284" max="16383" man="1"/>
        <brk id="25336" max="16383" man="1"/>
        <brk id="25388" max="16383" man="1"/>
        <brk id="25440" max="16383" man="1"/>
        <brk id="25492" max="16383" man="1"/>
        <brk id="25544" max="16383" man="1"/>
        <brk id="25596" max="16383" man="1"/>
        <brk id="25648" max="16383" man="1"/>
        <brk id="25700" max="16383" man="1"/>
        <brk id="25752" max="16383" man="1"/>
        <brk id="25804" max="16383" man="1"/>
        <brk id="25856" max="16383" man="1"/>
        <brk id="25908" max="16383" man="1"/>
        <brk id="25960" max="16383" man="1"/>
        <brk id="26012" max="16383" man="1"/>
        <brk id="26064" max="16383" man="1"/>
        <brk id="26116" max="16383" man="1"/>
        <brk id="26168" max="16383" man="1"/>
        <brk id="26220" max="16383" man="1"/>
        <brk id="26272" max="16383" man="1"/>
        <brk id="26324" max="16383" man="1"/>
        <brk id="26376" max="16383" man="1"/>
        <brk id="26428" max="16383" man="1"/>
        <brk id="26480" max="16383" man="1"/>
        <brk id="26532" max="16383" man="1"/>
        <brk id="26584" max="16383" man="1"/>
        <brk id="26636" max="16383" man="1"/>
        <brk id="26688" max="16383" man="1"/>
        <brk id="26740" max="16383" man="1"/>
        <brk id="26792" max="16383" man="1"/>
        <brk id="26844" max="16383" man="1"/>
        <brk id="26896" max="16383" man="1"/>
        <brk id="26948" max="16383" man="1"/>
        <brk id="27000" max="16383" man="1"/>
        <brk id="27052" max="16383" man="1"/>
        <brk id="27104" max="16383" man="1"/>
        <brk id="27156" max="16383" man="1"/>
        <brk id="27208" max="16383" man="1"/>
        <brk id="27260" max="16383" man="1"/>
        <brk id="27312" max="16383" man="1"/>
        <brk id="27364" max="16383" man="1"/>
        <brk id="27416" max="16383" man="1"/>
        <brk id="27468" max="16383" man="1"/>
        <brk id="27520" max="16383" man="1"/>
        <brk id="27572" max="16383" man="1"/>
        <brk id="27624" max="16383" man="1"/>
        <brk id="27676" max="16383" man="1"/>
        <brk id="27728" max="16383" man="1"/>
        <brk id="27780" max="16383" man="1"/>
        <brk id="27832" max="16383" man="1"/>
        <brk id="27884" max="16383" man="1"/>
        <brk id="27936" max="16383" man="1"/>
        <brk id="27988" max="16383" man="1"/>
        <brk id="28040" max="16383" man="1"/>
        <brk id="28092" max="16383" man="1"/>
        <brk id="28144" max="16383" man="1"/>
        <brk id="28196" max="16383" man="1"/>
        <brk id="28248" max="16383" man="1"/>
        <brk id="28300" max="16383" man="1"/>
        <brk id="28352" max="16383" man="1"/>
        <brk id="28404" max="16383" man="1"/>
        <brk id="28456" max="16383" man="1"/>
        <brk id="28508" max="16383" man="1"/>
        <brk id="28560" max="16383" man="1"/>
        <brk id="28612" max="16383" man="1"/>
        <brk id="28664" max="16383" man="1"/>
        <brk id="28716" max="16383" man="1"/>
        <brk id="28768" max="16383" man="1"/>
        <brk id="28820" max="16383" man="1"/>
        <brk id="28872" max="16383" man="1"/>
        <brk id="28924" max="16383" man="1"/>
        <brk id="28976" max="16383" man="1"/>
        <brk id="29028" max="16383" man="1"/>
        <brk id="29080" max="16383" man="1"/>
        <brk id="29132" max="16383" man="1"/>
        <brk id="29184" max="16383" man="1"/>
        <brk id="29236" max="16383" man="1"/>
        <brk id="29288" max="16383" man="1"/>
        <brk id="29340" max="16383" man="1"/>
        <brk id="29392" max="16383" man="1"/>
        <brk id="29444" max="16383" man="1"/>
        <brk id="29496" max="16383" man="1"/>
        <brk id="29548" max="16383" man="1"/>
        <brk id="29600" max="16383" man="1"/>
        <brk id="29652" max="16383" man="1"/>
        <brk id="29704" max="16383" man="1"/>
        <brk id="29756" max="16383" man="1"/>
        <brk id="29808" max="16383" man="1"/>
        <brk id="29860" max="16383" man="1"/>
        <brk id="29912" max="16383" man="1"/>
        <brk id="29964" max="16383" man="1"/>
        <brk id="30016" max="16383" man="1"/>
        <brk id="30068" max="16383" man="1"/>
        <brk id="30120" max="16383" man="1"/>
        <brk id="30172" max="16383" man="1"/>
        <brk id="30224" max="16383" man="1"/>
        <brk id="30276" max="16383" man="1"/>
        <brk id="30328" max="16383" man="1"/>
        <brk id="30380" max="16383" man="1"/>
        <brk id="30432" max="16383" man="1"/>
        <brk id="30484" max="16383" man="1"/>
        <brk id="30536" max="16383" man="1"/>
        <brk id="30588" max="16383" man="1"/>
        <brk id="30640" max="16383" man="1"/>
        <brk id="30692" max="16383" man="1"/>
        <brk id="30744" max="16383" man="1"/>
        <brk id="30796" max="16383" man="1"/>
        <brk id="30848" max="16383" man="1"/>
        <brk id="30900" max="16383" man="1"/>
        <brk id="30952" max="16383" man="1"/>
        <brk id="31004" max="16383" man="1"/>
        <brk id="31056" max="16383" man="1"/>
        <brk id="31108" max="16383" man="1"/>
        <brk id="31160" max="16383" man="1"/>
        <brk id="31212" max="16383" man="1"/>
        <brk id="31264" max="16383" man="1"/>
        <brk id="31316" max="16383" man="1"/>
        <brk id="31368" max="16383" man="1"/>
        <brk id="31420" max="16383" man="1"/>
        <brk id="31472" max="16383" man="1"/>
        <brk id="31524" max="16383" man="1"/>
        <brk id="31576" max="16383" man="1"/>
        <brk id="31628" max="16383" man="1"/>
        <brk id="31680" max="16383" man="1"/>
        <brk id="31732" max="16383" man="1"/>
        <brk id="31784" max="16383" man="1"/>
        <brk id="31836" max="16383" man="1"/>
        <brk id="31888" max="16383" man="1"/>
        <brk id="31940" max="16383" man="1"/>
        <brk id="31992" max="16383" man="1"/>
        <brk id="32044" max="16383" man="1"/>
        <brk id="32096" max="16383" man="1"/>
        <brk id="32148" max="16383" man="1"/>
        <brk id="32200" max="16383" man="1"/>
        <brk id="32252" max="16383" man="1"/>
        <brk id="32304" max="16383" man="1"/>
        <brk id="32356" max="16383" man="1"/>
        <brk id="32408" max="16383" man="1"/>
        <brk id="32460" max="16383" man="1"/>
        <brk id="32512" max="16383" man="1"/>
        <brk id="32564" max="16383" man="1"/>
        <brk id="32616" max="16383" man="1"/>
        <brk id="32668" max="16383" man="1"/>
        <brk id="32720" max="16383" man="1"/>
        <brk id="32772" max="16383" man="1"/>
        <brk id="32824" max="16383" man="1"/>
        <brk id="32876" max="16383" man="1"/>
        <brk id="32928" max="16383" man="1"/>
        <brk id="32980" max="16383" man="1"/>
        <brk id="33032" max="16383" man="1"/>
        <brk id="33084" max="16383" man="1"/>
        <brk id="33136" max="16383" man="1"/>
        <brk id="33188" max="16383" man="1"/>
        <brk id="33240" max="16383" man="1"/>
        <brk id="33292" max="16383" man="1"/>
        <brk id="33344" max="16383" man="1"/>
        <brk id="33396" max="16383" man="1"/>
        <brk id="33448" max="16383" man="1"/>
        <brk id="33500" max="16383" man="1"/>
        <brk id="33552" max="16383" man="1"/>
        <brk id="33604" max="16383" man="1"/>
        <brk id="33656" max="16383" man="1"/>
        <brk id="33708" max="16383" man="1"/>
        <brk id="33760" max="16383" man="1"/>
        <brk id="33812" max="16383" man="1"/>
        <brk id="33864" max="16383" man="1"/>
        <brk id="33916" max="16383" man="1"/>
        <brk id="33968" max="16383" man="1"/>
        <brk id="34020" max="16383" man="1"/>
        <brk id="34072" max="16383" man="1"/>
        <brk id="34124" max="16383" man="1"/>
        <brk id="34176" max="16383" man="1"/>
        <brk id="34228" max="16383" man="1"/>
        <brk id="34280" max="16383" man="1"/>
        <brk id="34332" max="16383" man="1"/>
        <brk id="34384" max="16383" man="1"/>
        <brk id="34436" max="16383" man="1"/>
        <brk id="34488" max="16383" man="1"/>
        <brk id="34540" max="16383" man="1"/>
        <brk id="34592" max="16383" man="1"/>
        <brk id="34644" max="16383" man="1"/>
        <brk id="34696" max="16383" man="1"/>
        <brk id="34748" max="16383" man="1"/>
        <brk id="34800" max="16383" man="1"/>
        <brk id="34852" max="16383" man="1"/>
        <brk id="34904" max="16383" man="1"/>
        <brk id="34956" max="16383" man="1"/>
        <brk id="35008" max="16383" man="1"/>
        <brk id="35060" max="16383" man="1"/>
        <brk id="35112" max="16383" man="1"/>
        <brk id="35164" max="16383" man="1"/>
        <brk id="35216" max="16383" man="1"/>
        <brk id="35268" max="16383" man="1"/>
        <brk id="35320" max="16383" man="1"/>
        <brk id="35372" max="16383" man="1"/>
        <brk id="35424" max="16383" man="1"/>
        <brk id="35476" max="16383" man="1"/>
        <brk id="35528" max="16383" man="1"/>
        <brk id="35580" max="16383" man="1"/>
        <brk id="35632" max="16383" man="1"/>
        <brk id="35684" max="16383" man="1"/>
        <brk id="35736" max="16383" man="1"/>
        <brk id="35788" max="16383" man="1"/>
        <brk id="35840" max="16383" man="1"/>
        <brk id="35892" max="16383" man="1"/>
        <brk id="35944" max="16383" man="1"/>
        <brk id="35996" max="16383" man="1"/>
        <brk id="36048" max="16383" man="1"/>
        <brk id="36100" max="16383" man="1"/>
        <brk id="36152" max="16383" man="1"/>
        <brk id="36204" max="16383" man="1"/>
        <brk id="36256" max="16383" man="1"/>
        <brk id="36308" max="16383" man="1"/>
        <brk id="36360" max="16383" man="1"/>
        <brk id="36412" max="16383" man="1"/>
        <brk id="36464" max="16383" man="1"/>
        <brk id="36516" max="16383" man="1"/>
        <brk id="36568" max="16383" man="1"/>
        <brk id="36620" max="16383" man="1"/>
        <brk id="36672" max="16383" man="1"/>
        <brk id="36724" max="16383" man="1"/>
        <brk id="36776" max="16383" man="1"/>
        <brk id="36828" max="16383" man="1"/>
        <brk id="36880" max="16383" man="1"/>
        <brk id="36932" max="16383" man="1"/>
        <brk id="36984" max="16383" man="1"/>
        <brk id="37036" max="16383" man="1"/>
        <brk id="37088" max="16383" man="1"/>
        <brk id="37140" max="16383" man="1"/>
        <brk id="37192" max="16383" man="1"/>
        <brk id="37244" max="16383" man="1"/>
        <brk id="37296" max="16383" man="1"/>
        <brk id="37348" max="16383" man="1"/>
        <brk id="37400" max="16383" man="1"/>
        <brk id="37452" max="16383" man="1"/>
        <brk id="37504" max="16383" man="1"/>
        <brk id="37556" max="16383" man="1"/>
        <brk id="37608" max="16383" man="1"/>
        <brk id="37660" max="16383" man="1"/>
        <brk id="37712" max="16383" man="1"/>
        <brk id="37764" max="16383" man="1"/>
        <brk id="37816" max="16383" man="1"/>
        <brk id="37868" max="16383" man="1"/>
        <brk id="37920" max="16383" man="1"/>
        <brk id="37972" max="16383" man="1"/>
        <brk id="38024" max="16383" man="1"/>
        <brk id="38076" max="16383" man="1"/>
        <brk id="38128" max="16383" man="1"/>
        <brk id="38180" max="16383" man="1"/>
        <brk id="38232" max="16383" man="1"/>
        <brk id="38284" max="16383" man="1"/>
        <brk id="38336" max="16383" man="1"/>
        <brk id="38388" max="16383" man="1"/>
        <brk id="38440" max="16383" man="1"/>
        <brk id="38492" max="16383" man="1"/>
        <brk id="38544" max="16383" man="1"/>
        <brk id="38596" max="16383" man="1"/>
        <brk id="38648" max="16383" man="1"/>
        <brk id="38700" max="16383" man="1"/>
        <brk id="38752" max="16383" man="1"/>
        <brk id="38804" max="16383" man="1"/>
        <brk id="38856" max="16383" man="1"/>
        <brk id="38908" max="16383" man="1"/>
        <brk id="38960" max="16383" man="1"/>
        <brk id="39012" max="16383" man="1"/>
        <brk id="39064" max="16383" man="1"/>
        <brk id="39116" max="16383" man="1"/>
        <brk id="39168" max="16383" man="1"/>
        <brk id="39220" max="16383" man="1"/>
        <brk id="39272" max="16383" man="1"/>
        <brk id="39324" max="16383" man="1"/>
        <brk id="39376" max="16383" man="1"/>
        <brk id="39428" max="16383" man="1"/>
        <brk id="39480" max="16383" man="1"/>
        <brk id="39532" max="16383" man="1"/>
        <brk id="39584" max="16383" man="1"/>
        <brk id="39636" max="16383" man="1"/>
        <brk id="39688" max="16383" man="1"/>
        <brk id="39740" max="16383" man="1"/>
        <brk id="39792" max="16383" man="1"/>
        <brk id="39844" max="16383" man="1"/>
        <brk id="39896" max="16383" man="1"/>
        <brk id="39948" max="16383" man="1"/>
        <brk id="40000" max="16383" man="1"/>
        <brk id="40052" max="16383" man="1"/>
        <brk id="40104" max="16383" man="1"/>
        <brk id="40156" max="16383" man="1"/>
        <brk id="40208" max="16383" man="1"/>
        <brk id="40260" max="16383" man="1"/>
        <brk id="40312" max="16383" man="1"/>
        <brk id="40364" max="16383" man="1"/>
        <brk id="40416" max="16383" man="1"/>
        <brk id="40468" max="16383" man="1"/>
        <brk id="40520" max="16383" man="1"/>
        <brk id="40572" max="16383" man="1"/>
        <brk id="40624" max="16383" man="1"/>
        <brk id="40676" max="16383" man="1"/>
        <brk id="40728" max="16383" man="1"/>
        <brk id="40780" max="16383" man="1"/>
        <brk id="40832" max="16383" man="1"/>
        <brk id="40884" max="16383" man="1"/>
        <brk id="40936" max="16383" man="1"/>
        <brk id="40988" max="16383" man="1"/>
        <brk id="41040" max="16383" man="1"/>
        <brk id="41092" max="16383" man="1"/>
        <brk id="41144" max="16383" man="1"/>
        <brk id="41196" max="16383" man="1"/>
        <brk id="41248" max="16383" man="1"/>
        <brk id="41300" max="16383" man="1"/>
        <brk id="41352" max="16383" man="1"/>
        <brk id="41404" max="16383" man="1"/>
        <brk id="41456" max="16383" man="1"/>
        <brk id="41508" max="16383" man="1"/>
        <brk id="41560" max="16383" man="1"/>
        <brk id="41612" max="16383" man="1"/>
        <brk id="41664" max="16383" man="1"/>
        <brk id="41716" max="16383" man="1"/>
        <brk id="41768" max="16383" man="1"/>
        <brk id="41820" max="16383" man="1"/>
        <brk id="41872" max="16383" man="1"/>
        <brk id="41924" max="16383" man="1"/>
        <brk id="41976" max="16383" man="1"/>
        <brk id="42028" max="16383" man="1"/>
        <brk id="42080" max="16383" man="1"/>
        <brk id="42132" max="16383" man="1"/>
        <brk id="42184" max="16383" man="1"/>
        <brk id="42236" max="16383" man="1"/>
        <brk id="42288" max="16383" man="1"/>
        <brk id="42340" max="16383" man="1"/>
        <brk id="42392" max="16383" man="1"/>
        <brk id="42444" max="16383" man="1"/>
        <brk id="42496" max="16383" man="1"/>
        <brk id="42548" max="16383" man="1"/>
        <brk id="42600" max="16383" man="1"/>
        <brk id="42652" max="16383" man="1"/>
        <brk id="42704" max="16383" man="1"/>
        <brk id="42756" max="16383" man="1"/>
        <brk id="42808" max="16383" man="1"/>
        <brk id="42860" max="16383" man="1"/>
        <brk id="42912" max="16383" man="1"/>
        <brk id="42964" max="16383" man="1"/>
        <brk id="43016" max="16383" man="1"/>
        <brk id="43068" max="16383" man="1"/>
        <brk id="43120" max="16383" man="1"/>
        <brk id="43172" max="16383" man="1"/>
        <brk id="43224" max="16383" man="1"/>
        <brk id="43276" max="16383" man="1"/>
        <brk id="43328" max="16383" man="1"/>
        <brk id="43380" max="16383" man="1"/>
        <brk id="43432" max="16383" man="1"/>
        <brk id="43484" max="16383" man="1"/>
        <brk id="43536" max="16383" man="1"/>
        <brk id="43588" max="16383" man="1"/>
        <brk id="43640" max="16383" man="1"/>
        <brk id="43692" max="16383" man="1"/>
        <brk id="43744" max="16383" man="1"/>
        <brk id="43796" max="16383" man="1"/>
        <brk id="43848" max="16383" man="1"/>
        <brk id="43900" max="16383" man="1"/>
        <brk id="43952" max="16383" man="1"/>
        <brk id="44004" max="16383" man="1"/>
        <brk id="44056" max="16383" man="1"/>
        <brk id="44108" max="16383" man="1"/>
        <brk id="44160" max="16383" man="1"/>
        <brk id="44212" max="16383" man="1"/>
        <brk id="44264" max="16383" man="1"/>
        <brk id="44316" max="16383" man="1"/>
        <brk id="44368" max="16383" man="1"/>
        <brk id="44420" max="16383" man="1"/>
        <brk id="44472" max="16383" man="1"/>
        <brk id="44524" max="16383" man="1"/>
        <brk id="44576" max="16383" man="1"/>
        <brk id="44628" max="16383" man="1"/>
        <brk id="44680" max="16383" man="1"/>
        <brk id="44732" max="16383" man="1"/>
        <brk id="44784" max="16383" man="1"/>
        <brk id="44836" max="16383" man="1"/>
        <brk id="44888" max="16383" man="1"/>
        <brk id="44940" max="16383" man="1"/>
        <brk id="44992" max="16383" man="1"/>
        <brk id="45044" max="16383" man="1"/>
        <brk id="45096" max="16383" man="1"/>
        <brk id="45148" max="16383" man="1"/>
        <brk id="45200" max="16383" man="1"/>
        <brk id="45252" max="16383" man="1"/>
        <brk id="45304" max="16383" man="1"/>
        <brk id="45356" max="16383" man="1"/>
        <brk id="45408" max="16383" man="1"/>
        <brk id="45460" max="16383" man="1"/>
        <brk id="45512" max="16383" man="1"/>
        <brk id="45564" max="16383" man="1"/>
        <brk id="45616" max="16383" man="1"/>
        <brk id="45668" max="16383" man="1"/>
        <brk id="45720" max="16383" man="1"/>
        <brk id="45772" max="16383" man="1"/>
        <brk id="45824" max="16383" man="1"/>
        <brk id="45876" max="16383" man="1"/>
        <brk id="45928" max="16383" man="1"/>
        <brk id="45980" max="16383" man="1"/>
        <brk id="46032" max="16383" man="1"/>
        <brk id="46084" max="16383" man="1"/>
        <brk id="46136" max="16383" man="1"/>
        <brk id="46188" max="16383" man="1"/>
        <brk id="46240" max="16383" man="1"/>
        <brk id="46292" max="16383" man="1"/>
        <brk id="46344" max="16383" man="1"/>
        <brk id="46396" max="16383" man="1"/>
        <brk id="46448" max="16383" man="1"/>
        <brk id="46500" max="16383" man="1"/>
        <brk id="46552" max="16383" man="1"/>
        <brk id="46604" max="16383" man="1"/>
        <brk id="46656" max="16383" man="1"/>
        <brk id="46708" max="16383" man="1"/>
        <brk id="46760" max="16383" man="1"/>
        <brk id="46812" max="16383" man="1"/>
        <brk id="46864" max="16383" man="1"/>
        <brk id="46916" max="16383" man="1"/>
        <brk id="46968" max="16383" man="1"/>
        <brk id="47020" max="16383" man="1"/>
        <brk id="47072" max="16383" man="1"/>
        <brk id="47124" max="16383" man="1"/>
        <brk id="47176" max="16383" man="1"/>
        <brk id="47228" max="16383" man="1"/>
        <brk id="47280" max="16383" man="1"/>
        <brk id="47332" max="16383" man="1"/>
        <brk id="47384" max="16383" man="1"/>
        <brk id="47436" max="16383" man="1"/>
        <brk id="47488" max="16383" man="1"/>
        <brk id="47540" max="16383" man="1"/>
        <brk id="47592" max="16383" man="1"/>
        <brk id="47644" max="16383" man="1"/>
        <brk id="47696" max="16383" man="1"/>
        <brk id="47748" max="16383" man="1"/>
        <brk id="47800" max="16383" man="1"/>
        <brk id="47852" max="16383" man="1"/>
        <brk id="47904" max="16383" man="1"/>
        <brk id="47956" max="16383" man="1"/>
        <brk id="48008" max="16383" man="1"/>
        <brk id="48060" max="16383" man="1"/>
        <brk id="48112" max="16383" man="1"/>
        <brk id="48164" max="16383" man="1"/>
        <brk id="48216" max="16383" man="1"/>
        <brk id="48268" max="16383" man="1"/>
        <brk id="48320" max="16383" man="1"/>
        <brk id="48372" max="16383" man="1"/>
        <brk id="48424" max="16383" man="1"/>
        <brk id="48476" max="16383" man="1"/>
        <brk id="48528" max="16383" man="1"/>
        <brk id="48580" max="16383" man="1"/>
        <brk id="48632" max="16383" man="1"/>
        <brk id="48684" max="16383" man="1"/>
        <brk id="48736" max="16383" man="1"/>
        <brk id="48788" max="16383" man="1"/>
        <brk id="48840" max="16383" man="1"/>
        <brk id="48892" max="16383" man="1"/>
        <brk id="48944" max="16383" man="1"/>
        <brk id="48996" max="16383" man="1"/>
        <brk id="49048" max="16383" man="1"/>
        <brk id="49100" max="16383" man="1"/>
        <brk id="49152" max="16383" man="1"/>
        <brk id="49204" max="16383" man="1"/>
        <brk id="49256" max="16383" man="1"/>
        <brk id="49308" max="16383" man="1"/>
        <brk id="49360" max="16383" man="1"/>
        <brk id="49412" max="16383" man="1"/>
        <brk id="49464" max="16383" man="1"/>
        <brk id="49516" max="16383" man="1"/>
        <brk id="49568" max="16383" man="1"/>
        <brk id="49620" max="16383" man="1"/>
        <brk id="49672" max="16383" man="1"/>
        <brk id="49724" max="16383" man="1"/>
        <brk id="49776" max="16383" man="1"/>
        <brk id="49828" max="16383" man="1"/>
        <brk id="49880" max="16383" man="1"/>
        <brk id="49932" max="16383" man="1"/>
        <brk id="49984" max="16383" man="1"/>
        <brk id="50036" max="16383" man="1"/>
        <brk id="50088" max="16383" man="1"/>
        <brk id="50140" max="16383" man="1"/>
        <brk id="50192" max="16383" man="1"/>
        <brk id="50244" max="16383" man="1"/>
        <brk id="50296" max="16383" man="1"/>
        <brk id="50348" max="16383" man="1"/>
        <brk id="50400" max="16383" man="1"/>
        <brk id="50452" max="16383" man="1"/>
        <brk id="50504" max="16383" man="1"/>
        <brk id="50556" max="16383" man="1"/>
        <brk id="50608" max="16383" man="1"/>
        <brk id="50660" max="16383" man="1"/>
        <brk id="50712" max="16383" man="1"/>
        <brk id="50764" max="16383" man="1"/>
        <brk id="50816" max="16383" man="1"/>
        <brk id="50868" max="16383" man="1"/>
        <brk id="50920" max="16383" man="1"/>
        <brk id="50972" max="16383" man="1"/>
        <brk id="51024" max="16383" man="1"/>
        <brk id="51076" max="16383" man="1"/>
        <brk id="51128" max="16383" man="1"/>
        <brk id="51180" max="16383" man="1"/>
        <brk id="51232" max="16383" man="1"/>
        <brk id="51284" max="16383" man="1"/>
        <brk id="51336" max="16383" man="1"/>
        <brk id="51388" max="16383" man="1"/>
        <brk id="51440" max="16383" man="1"/>
        <brk id="51492" max="16383" man="1"/>
        <brk id="51544" max="16383" man="1"/>
        <brk id="51596" max="16383" man="1"/>
        <brk id="51648" max="16383" man="1"/>
        <brk id="51700" max="16383" man="1"/>
        <brk id="51752" max="16383" man="1"/>
        <brk id="51804" max="16383" man="1"/>
        <brk id="51856" max="16383" man="1"/>
        <brk id="51908" max="16383" man="1"/>
        <brk id="51960" max="16383" man="1"/>
        <brk id="52012" max="16383" man="1"/>
        <brk id="52064" max="16383" man="1"/>
        <brk id="52116" max="16383" man="1"/>
        <brk id="52168" max="16383" man="1"/>
        <brk id="52220" max="16383" man="1"/>
        <brk id="52272" max="16383" man="1"/>
        <brk id="52324" max="16383" man="1"/>
        <brk id="52376" max="16383" man="1"/>
        <brk id="52428" max="16383" man="1"/>
        <brk id="52480" max="16383" man="1"/>
        <brk id="52532" max="16383" man="1"/>
        <brk id="52584" max="16383" man="1"/>
        <brk id="52636" max="16383" man="1"/>
        <brk id="52688" max="16383" man="1"/>
        <brk id="52740" max="16383" man="1"/>
        <brk id="52792" max="16383" man="1"/>
        <brk id="52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&amp;CPrzedszkole Nr 426&amp;"Times New Roman,Normalny"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48E376B6-5F85-4B76-855A-3EF43467A7B2}" scale="81" showPageBreaks="1" view="pageLayout" topLeftCell="A453">
      <selection activeCell="A453" sqref="A453"/>
      <rowBreaks count="1023" manualBreakCount="10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  <brk id="896" max="16383" man="1"/>
        <brk id="948" max="16383" man="1"/>
        <brk id="1000" max="16383" man="1"/>
        <brk id="1052" max="16383" man="1"/>
        <brk id="1104" max="16383" man="1"/>
        <brk id="1156" max="16383" man="1"/>
        <brk id="1208" max="16383" man="1"/>
        <brk id="1260" max="16383" man="1"/>
        <brk id="1312" max="16383" man="1"/>
        <brk id="1364" max="16383" man="1"/>
        <brk id="1416" max="16383" man="1"/>
        <brk id="1468" max="16383" man="1"/>
        <brk id="1520" max="16383" man="1"/>
        <brk id="1572" max="16383" man="1"/>
        <brk id="1624" max="16383" man="1"/>
        <brk id="1676" max="16383" man="1"/>
        <brk id="1728" max="16383" man="1"/>
        <brk id="1780" max="16383" man="1"/>
        <brk id="1832" max="16383" man="1"/>
        <brk id="1884" max="16383" man="1"/>
        <brk id="1936" max="16383" man="1"/>
        <brk id="1988" max="16383" man="1"/>
        <brk id="2040" max="16383" man="1"/>
        <brk id="2092" max="16383" man="1"/>
        <brk id="2144" max="16383" man="1"/>
        <brk id="2196" max="16383" man="1"/>
        <brk id="2248" max="16383" man="1"/>
        <brk id="2300" max="16383" man="1"/>
        <brk id="2352" max="16383" man="1"/>
        <brk id="2404" max="16383" man="1"/>
        <brk id="2456" max="16383" man="1"/>
        <brk id="2508" max="16383" man="1"/>
        <brk id="2560" max="16383" man="1"/>
        <brk id="2612" max="16383" man="1"/>
        <brk id="2664" max="16383" man="1"/>
        <brk id="2716" max="16383" man="1"/>
        <brk id="2768" max="16383" man="1"/>
        <brk id="2820" max="16383" man="1"/>
        <brk id="2872" max="16383" man="1"/>
        <brk id="2924" max="16383" man="1"/>
        <brk id="2976" max="16383" man="1"/>
        <brk id="3028" max="16383" man="1"/>
        <brk id="3080" max="16383" man="1"/>
        <brk id="3132" max="16383" man="1"/>
        <brk id="3184" max="16383" man="1"/>
        <brk id="3236" max="16383" man="1"/>
        <brk id="3288" max="16383" man="1"/>
        <brk id="3340" max="16383" man="1"/>
        <brk id="3392" max="16383" man="1"/>
        <brk id="3444" max="16383" man="1"/>
        <brk id="3496" max="16383" man="1"/>
        <brk id="3548" max="16383" man="1"/>
        <brk id="3600" max="16383" man="1"/>
        <brk id="3652" max="16383" man="1"/>
        <brk id="3704" max="16383" man="1"/>
        <brk id="3756" max="16383" man="1"/>
        <brk id="3808" max="16383" man="1"/>
        <brk id="3860" max="16383" man="1"/>
        <brk id="3912" max="16383" man="1"/>
        <brk id="3964" max="16383" man="1"/>
        <brk id="4016" max="16383" man="1"/>
        <brk id="4068" max="16383" man="1"/>
        <brk id="4120" max="16383" man="1"/>
        <brk id="4172" max="16383" man="1"/>
        <brk id="4224" max="16383" man="1"/>
        <brk id="4276" max="16383" man="1"/>
        <brk id="4328" max="16383" man="1"/>
        <brk id="4380" max="16383" man="1"/>
        <brk id="4432" max="16383" man="1"/>
        <brk id="4484" max="16383" man="1"/>
        <brk id="4536" max="16383" man="1"/>
        <brk id="4588" max="16383" man="1"/>
        <brk id="4640" max="16383" man="1"/>
        <brk id="4692" max="16383" man="1"/>
        <brk id="4744" max="16383" man="1"/>
        <brk id="4796" max="16383" man="1"/>
        <brk id="4848" max="16383" man="1"/>
        <brk id="4900" max="16383" man="1"/>
        <brk id="4952" max="16383" man="1"/>
        <brk id="5004" max="16383" man="1"/>
        <brk id="5056" max="16383" man="1"/>
        <brk id="5108" max="16383" man="1"/>
        <brk id="5160" max="16383" man="1"/>
        <brk id="5212" max="16383" man="1"/>
        <brk id="5264" max="16383" man="1"/>
        <brk id="5316" max="16383" man="1"/>
        <brk id="5368" max="16383" man="1"/>
        <brk id="5420" max="16383" man="1"/>
        <brk id="5472" max="16383" man="1"/>
        <brk id="5524" max="16383" man="1"/>
        <brk id="5576" max="16383" man="1"/>
        <brk id="5628" max="16383" man="1"/>
        <brk id="5680" max="16383" man="1"/>
        <brk id="5732" max="16383" man="1"/>
        <brk id="5784" max="16383" man="1"/>
        <brk id="5836" max="16383" man="1"/>
        <brk id="5888" max="16383" man="1"/>
        <brk id="5940" max="16383" man="1"/>
        <brk id="5992" max="16383" man="1"/>
        <brk id="6044" max="16383" man="1"/>
        <brk id="6096" max="16383" man="1"/>
        <brk id="6148" max="16383" man="1"/>
        <brk id="6200" max="16383" man="1"/>
        <brk id="6252" max="16383" man="1"/>
        <brk id="6304" max="16383" man="1"/>
        <brk id="6356" max="16383" man="1"/>
        <brk id="6408" max="16383" man="1"/>
        <brk id="6460" max="16383" man="1"/>
        <brk id="6512" max="16383" man="1"/>
        <brk id="6564" max="16383" man="1"/>
        <brk id="6616" max="16383" man="1"/>
        <brk id="6668" max="16383" man="1"/>
        <brk id="6720" max="16383" man="1"/>
        <brk id="6772" max="16383" man="1"/>
        <brk id="6824" max="16383" man="1"/>
        <brk id="6876" max="16383" man="1"/>
        <brk id="6928" max="16383" man="1"/>
        <brk id="6980" max="16383" man="1"/>
        <brk id="7032" max="16383" man="1"/>
        <brk id="7084" max="16383" man="1"/>
        <brk id="7136" max="16383" man="1"/>
        <brk id="7188" max="16383" man="1"/>
        <brk id="7240" max="16383" man="1"/>
        <brk id="7292" max="16383" man="1"/>
        <brk id="7344" max="16383" man="1"/>
        <brk id="7396" max="16383" man="1"/>
        <brk id="7448" max="16383" man="1"/>
        <brk id="7500" max="16383" man="1"/>
        <brk id="7552" max="16383" man="1"/>
        <brk id="7604" max="16383" man="1"/>
        <brk id="7656" max="16383" man="1"/>
        <brk id="7708" max="16383" man="1"/>
        <brk id="7760" max="16383" man="1"/>
        <brk id="7812" max="16383" man="1"/>
        <brk id="7864" max="16383" man="1"/>
        <brk id="7916" max="16383" man="1"/>
        <brk id="7968" max="16383" man="1"/>
        <brk id="8020" max="16383" man="1"/>
        <brk id="8072" max="16383" man="1"/>
        <brk id="8124" max="16383" man="1"/>
        <brk id="8176" max="16383" man="1"/>
        <brk id="8228" max="16383" man="1"/>
        <brk id="8280" max="16383" man="1"/>
        <brk id="8332" max="16383" man="1"/>
        <brk id="8384" max="16383" man="1"/>
        <brk id="8436" max="16383" man="1"/>
        <brk id="8488" max="16383" man="1"/>
        <brk id="8540" max="16383" man="1"/>
        <brk id="8592" max="16383" man="1"/>
        <brk id="8644" max="16383" man="1"/>
        <brk id="8696" max="16383" man="1"/>
        <brk id="8748" max="16383" man="1"/>
        <brk id="8800" max="16383" man="1"/>
        <brk id="8852" max="16383" man="1"/>
        <brk id="8904" max="16383" man="1"/>
        <brk id="8956" max="16383" man="1"/>
        <brk id="9008" max="16383" man="1"/>
        <brk id="9060" max="16383" man="1"/>
        <brk id="9112" max="16383" man="1"/>
        <brk id="9164" max="16383" man="1"/>
        <brk id="9216" max="16383" man="1"/>
        <brk id="9268" max="16383" man="1"/>
        <brk id="9320" max="16383" man="1"/>
        <brk id="9372" max="16383" man="1"/>
        <brk id="9424" max="16383" man="1"/>
        <brk id="9476" max="16383" man="1"/>
        <brk id="9528" max="16383" man="1"/>
        <brk id="9580" max="16383" man="1"/>
        <brk id="9632" max="16383" man="1"/>
        <brk id="9684" max="16383" man="1"/>
        <brk id="9736" max="16383" man="1"/>
        <brk id="9788" max="16383" man="1"/>
        <brk id="9840" max="16383" man="1"/>
        <brk id="9892" max="16383" man="1"/>
        <brk id="9944" max="16383" man="1"/>
        <brk id="9996" max="16383" man="1"/>
        <brk id="10048" max="16383" man="1"/>
        <brk id="10100" max="16383" man="1"/>
        <brk id="10152" max="16383" man="1"/>
        <brk id="10204" max="16383" man="1"/>
        <brk id="10256" max="16383" man="1"/>
        <brk id="10308" max="16383" man="1"/>
        <brk id="10360" max="16383" man="1"/>
        <brk id="10412" max="16383" man="1"/>
        <brk id="10464" max="16383" man="1"/>
        <brk id="10516" max="16383" man="1"/>
        <brk id="10568" max="16383" man="1"/>
        <brk id="10620" max="16383" man="1"/>
        <brk id="10672" max="16383" man="1"/>
        <brk id="10724" max="16383" man="1"/>
        <brk id="10776" max="16383" man="1"/>
        <brk id="10828" max="16383" man="1"/>
        <brk id="10880" max="16383" man="1"/>
        <brk id="10932" max="16383" man="1"/>
        <brk id="10984" max="16383" man="1"/>
        <brk id="11036" max="16383" man="1"/>
        <brk id="11088" max="16383" man="1"/>
        <brk id="11140" max="16383" man="1"/>
        <brk id="11192" max="16383" man="1"/>
        <brk id="11244" max="16383" man="1"/>
        <brk id="11296" max="16383" man="1"/>
        <brk id="11348" max="16383" man="1"/>
        <brk id="11400" max="16383" man="1"/>
        <brk id="11452" max="16383" man="1"/>
        <brk id="11504" max="16383" man="1"/>
        <brk id="11556" max="16383" man="1"/>
        <brk id="11608" max="16383" man="1"/>
        <brk id="11660" max="16383" man="1"/>
        <brk id="11712" max="16383" man="1"/>
        <brk id="11764" max="16383" man="1"/>
        <brk id="11816" max="16383" man="1"/>
        <brk id="11868" max="16383" man="1"/>
        <brk id="11920" max="16383" man="1"/>
        <brk id="11972" max="16383" man="1"/>
        <brk id="12024" max="16383" man="1"/>
        <brk id="12076" max="16383" man="1"/>
        <brk id="12128" max="16383" man="1"/>
        <brk id="12180" max="16383" man="1"/>
        <brk id="12232" max="16383" man="1"/>
        <brk id="12284" max="16383" man="1"/>
        <brk id="12336" max="16383" man="1"/>
        <brk id="12388" max="16383" man="1"/>
        <brk id="12440" max="16383" man="1"/>
        <brk id="12492" max="16383" man="1"/>
        <brk id="12544" max="16383" man="1"/>
        <brk id="12596" max="16383" man="1"/>
        <brk id="12648" max="16383" man="1"/>
        <brk id="12700" max="16383" man="1"/>
        <brk id="12752" max="16383" man="1"/>
        <brk id="12804" max="16383" man="1"/>
        <brk id="12856" max="16383" man="1"/>
        <brk id="12908" max="16383" man="1"/>
        <brk id="12960" max="16383" man="1"/>
        <brk id="13012" max="16383" man="1"/>
        <brk id="13064" max="16383" man="1"/>
        <brk id="13116" max="16383" man="1"/>
        <brk id="13168" max="16383" man="1"/>
        <brk id="13220" max="16383" man="1"/>
        <brk id="13272" max="16383" man="1"/>
        <brk id="13324" max="16383" man="1"/>
        <brk id="13376" max="16383" man="1"/>
        <brk id="13428" max="16383" man="1"/>
        <brk id="13480" max="16383" man="1"/>
        <brk id="13532" max="16383" man="1"/>
        <brk id="13584" max="16383" man="1"/>
        <brk id="13636" max="16383" man="1"/>
        <brk id="13688" max="16383" man="1"/>
        <brk id="13740" max="16383" man="1"/>
        <brk id="13792" max="16383" man="1"/>
        <brk id="13844" max="16383" man="1"/>
        <brk id="13896" max="16383" man="1"/>
        <brk id="13948" max="16383" man="1"/>
        <brk id="14000" max="16383" man="1"/>
        <brk id="14052" max="16383" man="1"/>
        <brk id="14104" max="16383" man="1"/>
        <brk id="14156" max="16383" man="1"/>
        <brk id="14208" max="16383" man="1"/>
        <brk id="14260" max="16383" man="1"/>
        <brk id="14312" max="16383" man="1"/>
        <brk id="14364" max="16383" man="1"/>
        <brk id="14416" max="16383" man="1"/>
        <brk id="14468" max="16383" man="1"/>
        <brk id="14520" max="16383" man="1"/>
        <brk id="14572" max="16383" man="1"/>
        <brk id="14624" max="16383" man="1"/>
        <brk id="14676" max="16383" man="1"/>
        <brk id="14728" max="16383" man="1"/>
        <brk id="14780" max="16383" man="1"/>
        <brk id="14832" max="16383" man="1"/>
        <brk id="14884" max="16383" man="1"/>
        <brk id="14936" max="16383" man="1"/>
        <brk id="14988" max="16383" man="1"/>
        <brk id="15040" max="16383" man="1"/>
        <brk id="15092" max="16383" man="1"/>
        <brk id="15144" max="16383" man="1"/>
        <brk id="15196" max="16383" man="1"/>
        <brk id="15248" max="16383" man="1"/>
        <brk id="15300" max="16383" man="1"/>
        <brk id="15352" max="16383" man="1"/>
        <brk id="15404" max="16383" man="1"/>
        <brk id="15456" max="16383" man="1"/>
        <brk id="15508" max="16383" man="1"/>
        <brk id="15560" max="16383" man="1"/>
        <brk id="15612" max="16383" man="1"/>
        <brk id="15664" max="16383" man="1"/>
        <brk id="15716" max="16383" man="1"/>
        <brk id="15768" max="16383" man="1"/>
        <brk id="15820" max="16383" man="1"/>
        <brk id="15872" max="16383" man="1"/>
        <brk id="15924" max="16383" man="1"/>
        <brk id="15976" max="16383" man="1"/>
        <brk id="16028" max="16383" man="1"/>
        <brk id="16080" max="16383" man="1"/>
        <brk id="16132" max="16383" man="1"/>
        <brk id="16184" max="16383" man="1"/>
        <brk id="16236" max="16383" man="1"/>
        <brk id="16288" max="16383" man="1"/>
        <brk id="16340" max="16383" man="1"/>
        <brk id="16392" max="16383" man="1"/>
        <brk id="16444" max="16383" man="1"/>
        <brk id="16496" max="16383" man="1"/>
        <brk id="16548" max="16383" man="1"/>
        <brk id="16600" max="16383" man="1"/>
        <brk id="16652" max="16383" man="1"/>
        <brk id="16704" max="16383" man="1"/>
        <brk id="16756" max="16383" man="1"/>
        <brk id="16808" max="16383" man="1"/>
        <brk id="16860" max="16383" man="1"/>
        <brk id="16912" max="16383" man="1"/>
        <brk id="16964" max="16383" man="1"/>
        <brk id="17016" max="16383" man="1"/>
        <brk id="17068" max="16383" man="1"/>
        <brk id="17120" max="16383" man="1"/>
        <brk id="17172" max="16383" man="1"/>
        <brk id="17224" max="16383" man="1"/>
        <brk id="17276" max="16383" man="1"/>
        <brk id="17328" max="16383" man="1"/>
        <brk id="17380" max="16383" man="1"/>
        <brk id="17432" max="16383" man="1"/>
        <brk id="17484" max="16383" man="1"/>
        <brk id="17536" max="16383" man="1"/>
        <brk id="17588" max="16383" man="1"/>
        <brk id="17640" max="16383" man="1"/>
        <brk id="17692" max="16383" man="1"/>
        <brk id="17744" max="16383" man="1"/>
        <brk id="17796" max="16383" man="1"/>
        <brk id="17848" max="16383" man="1"/>
        <brk id="17900" max="16383" man="1"/>
        <brk id="17952" max="16383" man="1"/>
        <brk id="18004" max="16383" man="1"/>
        <brk id="18056" max="16383" man="1"/>
        <brk id="18108" max="16383" man="1"/>
        <brk id="18160" max="16383" man="1"/>
        <brk id="18212" max="16383" man="1"/>
        <brk id="18264" max="16383" man="1"/>
        <brk id="18316" max="16383" man="1"/>
        <brk id="18368" max="16383" man="1"/>
        <brk id="18420" max="16383" man="1"/>
        <brk id="18472" max="16383" man="1"/>
        <brk id="18524" max="16383" man="1"/>
        <brk id="18576" max="16383" man="1"/>
        <brk id="18628" max="16383" man="1"/>
        <brk id="18680" max="16383" man="1"/>
        <brk id="18732" max="16383" man="1"/>
        <brk id="18784" max="16383" man="1"/>
        <brk id="18836" max="16383" man="1"/>
        <brk id="18888" max="16383" man="1"/>
        <brk id="18940" max="16383" man="1"/>
        <brk id="18992" max="16383" man="1"/>
        <brk id="19044" max="16383" man="1"/>
        <brk id="19096" max="16383" man="1"/>
        <brk id="19148" max="16383" man="1"/>
        <brk id="19200" max="16383" man="1"/>
        <brk id="19252" max="16383" man="1"/>
        <brk id="19304" max="16383" man="1"/>
        <brk id="19356" max="16383" man="1"/>
        <brk id="19408" max="16383" man="1"/>
        <brk id="19460" max="16383" man="1"/>
        <brk id="19512" max="16383" man="1"/>
        <brk id="19564" max="16383" man="1"/>
        <brk id="19616" max="16383" man="1"/>
        <brk id="19668" max="16383" man="1"/>
        <brk id="19720" max="16383" man="1"/>
        <brk id="19772" max="16383" man="1"/>
        <brk id="19824" max="16383" man="1"/>
        <brk id="19876" max="16383" man="1"/>
        <brk id="19928" max="16383" man="1"/>
        <brk id="19980" max="16383" man="1"/>
        <brk id="20032" max="16383" man="1"/>
        <brk id="20084" max="16383" man="1"/>
        <brk id="20136" max="16383" man="1"/>
        <brk id="20188" max="16383" man="1"/>
        <brk id="20240" max="16383" man="1"/>
        <brk id="20292" max="16383" man="1"/>
        <brk id="20344" max="16383" man="1"/>
        <brk id="20396" max="16383" man="1"/>
        <brk id="20448" max="16383" man="1"/>
        <brk id="20500" max="16383" man="1"/>
        <brk id="20552" max="16383" man="1"/>
        <brk id="20604" max="16383" man="1"/>
        <brk id="20656" max="16383" man="1"/>
        <brk id="20708" max="16383" man="1"/>
        <brk id="20760" max="16383" man="1"/>
        <brk id="20812" max="16383" man="1"/>
        <brk id="20864" max="16383" man="1"/>
        <brk id="20916" max="16383" man="1"/>
        <brk id="20968" max="16383" man="1"/>
        <brk id="21020" max="16383" man="1"/>
        <brk id="21072" max="16383" man="1"/>
        <brk id="21124" max="16383" man="1"/>
        <brk id="21176" max="16383" man="1"/>
        <brk id="21228" max="16383" man="1"/>
        <brk id="21280" max="16383" man="1"/>
        <brk id="21332" max="16383" man="1"/>
        <brk id="21384" max="16383" man="1"/>
        <brk id="21436" max="16383" man="1"/>
        <brk id="21488" max="16383" man="1"/>
        <brk id="21540" max="16383" man="1"/>
        <brk id="21592" max="16383" man="1"/>
        <brk id="21644" max="16383" man="1"/>
        <brk id="21696" max="16383" man="1"/>
        <brk id="21748" max="16383" man="1"/>
        <brk id="21800" max="16383" man="1"/>
        <brk id="21852" max="16383" man="1"/>
        <brk id="21904" max="16383" man="1"/>
        <brk id="21956" max="16383" man="1"/>
        <brk id="22008" max="16383" man="1"/>
        <brk id="22060" max="16383" man="1"/>
        <brk id="22112" max="16383" man="1"/>
        <brk id="22164" max="16383" man="1"/>
        <brk id="22216" max="16383" man="1"/>
        <brk id="22268" max="16383" man="1"/>
        <brk id="22320" max="16383" man="1"/>
        <brk id="22372" max="16383" man="1"/>
        <brk id="22424" max="16383" man="1"/>
        <brk id="22476" max="16383" man="1"/>
        <brk id="22528" max="16383" man="1"/>
        <brk id="22580" max="16383" man="1"/>
        <brk id="22632" max="16383" man="1"/>
        <brk id="22684" max="16383" man="1"/>
        <brk id="22736" max="16383" man="1"/>
        <brk id="22788" max="16383" man="1"/>
        <brk id="22840" max="16383" man="1"/>
        <brk id="22892" max="16383" man="1"/>
        <brk id="22944" max="16383" man="1"/>
        <brk id="22996" max="16383" man="1"/>
        <brk id="23048" max="16383" man="1"/>
        <brk id="23100" max="16383" man="1"/>
        <brk id="23152" max="16383" man="1"/>
        <brk id="23204" max="16383" man="1"/>
        <brk id="23256" max="16383" man="1"/>
        <brk id="23308" max="16383" man="1"/>
        <brk id="23360" max="16383" man="1"/>
        <brk id="23412" max="16383" man="1"/>
        <brk id="23464" max="16383" man="1"/>
        <brk id="23516" max="16383" man="1"/>
        <brk id="23568" max="16383" man="1"/>
        <brk id="23620" max="16383" man="1"/>
        <brk id="23672" max="16383" man="1"/>
        <brk id="23724" max="16383" man="1"/>
        <brk id="23776" max="16383" man="1"/>
        <brk id="23828" max="16383" man="1"/>
        <brk id="23880" max="16383" man="1"/>
        <brk id="23932" max="16383" man="1"/>
        <brk id="23984" max="16383" man="1"/>
        <brk id="24036" max="16383" man="1"/>
        <brk id="24088" max="16383" man="1"/>
        <brk id="24140" max="16383" man="1"/>
        <brk id="24192" max="16383" man="1"/>
        <brk id="24244" max="16383" man="1"/>
        <brk id="24296" max="16383" man="1"/>
        <brk id="24348" max="16383" man="1"/>
        <brk id="24400" max="16383" man="1"/>
        <brk id="24452" max="16383" man="1"/>
        <brk id="24504" max="16383" man="1"/>
        <brk id="24556" max="16383" man="1"/>
        <brk id="24608" max="16383" man="1"/>
        <brk id="24660" max="16383" man="1"/>
        <brk id="24712" max="16383" man="1"/>
        <brk id="24764" max="16383" man="1"/>
        <brk id="24816" max="16383" man="1"/>
        <brk id="24868" max="16383" man="1"/>
        <brk id="24920" max="16383" man="1"/>
        <brk id="24972" max="16383" man="1"/>
        <brk id="25024" max="16383" man="1"/>
        <brk id="25076" max="16383" man="1"/>
        <brk id="25128" max="16383" man="1"/>
        <brk id="25180" max="16383" man="1"/>
        <brk id="25232" max="16383" man="1"/>
        <brk id="25284" max="16383" man="1"/>
        <brk id="25336" max="16383" man="1"/>
        <brk id="25388" max="16383" man="1"/>
        <brk id="25440" max="16383" man="1"/>
        <brk id="25492" max="16383" man="1"/>
        <brk id="25544" max="16383" man="1"/>
        <brk id="25596" max="16383" man="1"/>
        <brk id="25648" max="16383" man="1"/>
        <brk id="25700" max="16383" man="1"/>
        <brk id="25752" max="16383" man="1"/>
        <brk id="25804" max="16383" man="1"/>
        <brk id="25856" max="16383" man="1"/>
        <brk id="25908" max="16383" man="1"/>
        <brk id="25960" max="16383" man="1"/>
        <brk id="26012" max="16383" man="1"/>
        <brk id="26064" max="16383" man="1"/>
        <brk id="26116" max="16383" man="1"/>
        <brk id="26168" max="16383" man="1"/>
        <brk id="26220" max="16383" man="1"/>
        <brk id="26272" max="16383" man="1"/>
        <brk id="26324" max="16383" man="1"/>
        <brk id="26376" max="16383" man="1"/>
        <brk id="26428" max="16383" man="1"/>
        <brk id="26480" max="16383" man="1"/>
        <brk id="26532" max="16383" man="1"/>
        <brk id="26584" max="16383" man="1"/>
        <brk id="26636" max="16383" man="1"/>
        <brk id="26688" max="16383" man="1"/>
        <brk id="26740" max="16383" man="1"/>
        <brk id="26792" max="16383" man="1"/>
        <brk id="26844" max="16383" man="1"/>
        <brk id="26896" max="16383" man="1"/>
        <brk id="26948" max="16383" man="1"/>
        <brk id="27000" max="16383" man="1"/>
        <brk id="27052" max="16383" man="1"/>
        <brk id="27104" max="16383" man="1"/>
        <brk id="27156" max="16383" man="1"/>
        <brk id="27208" max="16383" man="1"/>
        <brk id="27260" max="16383" man="1"/>
        <brk id="27312" max="16383" man="1"/>
        <brk id="27364" max="16383" man="1"/>
        <brk id="27416" max="16383" man="1"/>
        <brk id="27468" max="16383" man="1"/>
        <brk id="27520" max="16383" man="1"/>
        <brk id="27572" max="16383" man="1"/>
        <brk id="27624" max="16383" man="1"/>
        <brk id="27676" max="16383" man="1"/>
        <brk id="27728" max="16383" man="1"/>
        <brk id="27780" max="16383" man="1"/>
        <brk id="27832" max="16383" man="1"/>
        <brk id="27884" max="16383" man="1"/>
        <brk id="27936" max="16383" man="1"/>
        <brk id="27988" max="16383" man="1"/>
        <brk id="28040" max="16383" man="1"/>
        <brk id="28092" max="16383" man="1"/>
        <brk id="28144" max="16383" man="1"/>
        <brk id="28196" max="16383" man="1"/>
        <brk id="28248" max="16383" man="1"/>
        <brk id="28300" max="16383" man="1"/>
        <brk id="28352" max="16383" man="1"/>
        <brk id="28404" max="16383" man="1"/>
        <brk id="28456" max="16383" man="1"/>
        <brk id="28508" max="16383" man="1"/>
        <brk id="28560" max="16383" man="1"/>
        <brk id="28612" max="16383" man="1"/>
        <brk id="28664" max="16383" man="1"/>
        <brk id="28716" max="16383" man="1"/>
        <brk id="28768" max="16383" man="1"/>
        <brk id="28820" max="16383" man="1"/>
        <brk id="28872" max="16383" man="1"/>
        <brk id="28924" max="16383" man="1"/>
        <brk id="28976" max="16383" man="1"/>
        <brk id="29028" max="16383" man="1"/>
        <brk id="29080" max="16383" man="1"/>
        <brk id="29132" max="16383" man="1"/>
        <brk id="29184" max="16383" man="1"/>
        <brk id="29236" max="16383" man="1"/>
        <brk id="29288" max="16383" man="1"/>
        <brk id="29340" max="16383" man="1"/>
        <brk id="29392" max="16383" man="1"/>
        <brk id="29444" max="16383" man="1"/>
        <brk id="29496" max="16383" man="1"/>
        <brk id="29548" max="16383" man="1"/>
        <brk id="29600" max="16383" man="1"/>
        <brk id="29652" max="16383" man="1"/>
        <brk id="29704" max="16383" man="1"/>
        <brk id="29756" max="16383" man="1"/>
        <brk id="29808" max="16383" man="1"/>
        <brk id="29860" max="16383" man="1"/>
        <brk id="29912" max="16383" man="1"/>
        <brk id="29964" max="16383" man="1"/>
        <brk id="30016" max="16383" man="1"/>
        <brk id="30068" max="16383" man="1"/>
        <brk id="30120" max="16383" man="1"/>
        <brk id="30172" max="16383" man="1"/>
        <brk id="30224" max="16383" man="1"/>
        <brk id="30276" max="16383" man="1"/>
        <brk id="30328" max="16383" man="1"/>
        <brk id="30380" max="16383" man="1"/>
        <brk id="30432" max="16383" man="1"/>
        <brk id="30484" max="16383" man="1"/>
        <brk id="30536" max="16383" man="1"/>
        <brk id="30588" max="16383" man="1"/>
        <brk id="30640" max="16383" man="1"/>
        <brk id="30692" max="16383" man="1"/>
        <brk id="30744" max="16383" man="1"/>
        <brk id="30796" max="16383" man="1"/>
        <brk id="30848" max="16383" man="1"/>
        <brk id="30900" max="16383" man="1"/>
        <brk id="30952" max="16383" man="1"/>
        <brk id="31004" max="16383" man="1"/>
        <brk id="31056" max="16383" man="1"/>
        <brk id="31108" max="16383" man="1"/>
        <brk id="31160" max="16383" man="1"/>
        <brk id="31212" max="16383" man="1"/>
        <brk id="31264" max="16383" man="1"/>
        <brk id="31316" max="16383" man="1"/>
        <brk id="31368" max="16383" man="1"/>
        <brk id="31420" max="16383" man="1"/>
        <brk id="31472" max="16383" man="1"/>
        <brk id="31524" max="16383" man="1"/>
        <brk id="31576" max="16383" man="1"/>
        <brk id="31628" max="16383" man="1"/>
        <brk id="31680" max="16383" man="1"/>
        <brk id="31732" max="16383" man="1"/>
        <brk id="31784" max="16383" man="1"/>
        <brk id="31836" max="16383" man="1"/>
        <brk id="31888" max="16383" man="1"/>
        <brk id="31940" max="16383" man="1"/>
        <brk id="31992" max="16383" man="1"/>
        <brk id="32044" max="16383" man="1"/>
        <brk id="32096" max="16383" man="1"/>
        <brk id="32148" max="16383" man="1"/>
        <brk id="32200" max="16383" man="1"/>
        <brk id="32252" max="16383" man="1"/>
        <brk id="32304" max="16383" man="1"/>
        <brk id="32356" max="16383" man="1"/>
        <brk id="32408" max="16383" man="1"/>
        <brk id="32460" max="16383" man="1"/>
        <brk id="32512" max="16383" man="1"/>
        <brk id="32564" max="16383" man="1"/>
        <brk id="32616" max="16383" man="1"/>
        <brk id="32668" max="16383" man="1"/>
        <brk id="32720" max="16383" man="1"/>
        <brk id="32772" max="16383" man="1"/>
        <brk id="32824" max="16383" man="1"/>
        <brk id="32876" max="16383" man="1"/>
        <brk id="32928" max="16383" man="1"/>
        <brk id="32980" max="16383" man="1"/>
        <brk id="33032" max="16383" man="1"/>
        <brk id="33084" max="16383" man="1"/>
        <brk id="33136" max="16383" man="1"/>
        <brk id="33188" max="16383" man="1"/>
        <brk id="33240" max="16383" man="1"/>
        <brk id="33292" max="16383" man="1"/>
        <brk id="33344" max="16383" man="1"/>
        <brk id="33396" max="16383" man="1"/>
        <brk id="33448" max="16383" man="1"/>
        <brk id="33500" max="16383" man="1"/>
        <brk id="33552" max="16383" man="1"/>
        <brk id="33604" max="16383" man="1"/>
        <brk id="33656" max="16383" man="1"/>
        <brk id="33708" max="16383" man="1"/>
        <brk id="33760" max="16383" man="1"/>
        <brk id="33812" max="16383" man="1"/>
        <brk id="33864" max="16383" man="1"/>
        <brk id="33916" max="16383" man="1"/>
        <brk id="33968" max="16383" man="1"/>
        <brk id="34020" max="16383" man="1"/>
        <brk id="34072" max="16383" man="1"/>
        <brk id="34124" max="16383" man="1"/>
        <brk id="34176" max="16383" man="1"/>
        <brk id="34228" max="16383" man="1"/>
        <brk id="34280" max="16383" man="1"/>
        <brk id="34332" max="16383" man="1"/>
        <brk id="34384" max="16383" man="1"/>
        <brk id="34436" max="16383" man="1"/>
        <brk id="34488" max="16383" man="1"/>
        <brk id="34540" max="16383" man="1"/>
        <brk id="34592" max="16383" man="1"/>
        <brk id="34644" max="16383" man="1"/>
        <brk id="34696" max="16383" man="1"/>
        <brk id="34748" max="16383" man="1"/>
        <brk id="34800" max="16383" man="1"/>
        <brk id="34852" max="16383" man="1"/>
        <brk id="34904" max="16383" man="1"/>
        <brk id="34956" max="16383" man="1"/>
        <brk id="35008" max="16383" man="1"/>
        <brk id="35060" max="16383" man="1"/>
        <brk id="35112" max="16383" man="1"/>
        <brk id="35164" max="16383" man="1"/>
        <brk id="35216" max="16383" man="1"/>
        <brk id="35268" max="16383" man="1"/>
        <brk id="35320" max="16383" man="1"/>
        <brk id="35372" max="16383" man="1"/>
        <brk id="35424" max="16383" man="1"/>
        <brk id="35476" max="16383" man="1"/>
        <brk id="35528" max="16383" man="1"/>
        <brk id="35580" max="16383" man="1"/>
        <brk id="35632" max="16383" man="1"/>
        <brk id="35684" max="16383" man="1"/>
        <brk id="35736" max="16383" man="1"/>
        <brk id="35788" max="16383" man="1"/>
        <brk id="35840" max="16383" man="1"/>
        <brk id="35892" max="16383" man="1"/>
        <brk id="35944" max="16383" man="1"/>
        <brk id="35996" max="16383" man="1"/>
        <brk id="36048" max="16383" man="1"/>
        <brk id="36100" max="16383" man="1"/>
        <brk id="36152" max="16383" man="1"/>
        <brk id="36204" max="16383" man="1"/>
        <brk id="36256" max="16383" man="1"/>
        <brk id="36308" max="16383" man="1"/>
        <brk id="36360" max="16383" man="1"/>
        <brk id="36412" max="16383" man="1"/>
        <brk id="36464" max="16383" man="1"/>
        <brk id="36516" max="16383" man="1"/>
        <brk id="36568" max="16383" man="1"/>
        <brk id="36620" max="16383" man="1"/>
        <brk id="36672" max="16383" man="1"/>
        <brk id="36724" max="16383" man="1"/>
        <brk id="36776" max="16383" man="1"/>
        <brk id="36828" max="16383" man="1"/>
        <brk id="36880" max="16383" man="1"/>
        <brk id="36932" max="16383" man="1"/>
        <brk id="36984" max="16383" man="1"/>
        <brk id="37036" max="16383" man="1"/>
        <brk id="37088" max="16383" man="1"/>
        <brk id="37140" max="16383" man="1"/>
        <brk id="37192" max="16383" man="1"/>
        <brk id="37244" max="16383" man="1"/>
        <brk id="37296" max="16383" man="1"/>
        <brk id="37348" max="16383" man="1"/>
        <brk id="37400" max="16383" man="1"/>
        <brk id="37452" max="16383" man="1"/>
        <brk id="37504" max="16383" man="1"/>
        <brk id="37556" max="16383" man="1"/>
        <brk id="37608" max="16383" man="1"/>
        <brk id="37660" max="16383" man="1"/>
        <brk id="37712" max="16383" man="1"/>
        <brk id="37764" max="16383" man="1"/>
        <brk id="37816" max="16383" man="1"/>
        <brk id="37868" max="16383" man="1"/>
        <brk id="37920" max="16383" man="1"/>
        <brk id="37972" max="16383" man="1"/>
        <brk id="38024" max="16383" man="1"/>
        <brk id="38076" max="16383" man="1"/>
        <brk id="38128" max="16383" man="1"/>
        <brk id="38180" max="16383" man="1"/>
        <brk id="38232" max="16383" man="1"/>
        <brk id="38284" max="16383" man="1"/>
        <brk id="38336" max="16383" man="1"/>
        <brk id="38388" max="16383" man="1"/>
        <brk id="38440" max="16383" man="1"/>
        <brk id="38492" max="16383" man="1"/>
        <brk id="38544" max="16383" man="1"/>
        <brk id="38596" max="16383" man="1"/>
        <brk id="38648" max="16383" man="1"/>
        <brk id="38700" max="16383" man="1"/>
        <brk id="38752" max="16383" man="1"/>
        <brk id="38804" max="16383" man="1"/>
        <brk id="38856" max="16383" man="1"/>
        <brk id="38908" max="16383" man="1"/>
        <brk id="38960" max="16383" man="1"/>
        <brk id="39012" max="16383" man="1"/>
        <brk id="39064" max="16383" man="1"/>
        <brk id="39116" max="16383" man="1"/>
        <brk id="39168" max="16383" man="1"/>
        <brk id="39220" max="16383" man="1"/>
        <brk id="39272" max="16383" man="1"/>
        <brk id="39324" max="16383" man="1"/>
        <brk id="39376" max="16383" man="1"/>
        <brk id="39428" max="16383" man="1"/>
        <brk id="39480" max="16383" man="1"/>
        <brk id="39532" max="16383" man="1"/>
        <brk id="39584" max="16383" man="1"/>
        <brk id="39636" max="16383" man="1"/>
        <brk id="39688" max="16383" man="1"/>
        <brk id="39740" max="16383" man="1"/>
        <brk id="39792" max="16383" man="1"/>
        <brk id="39844" max="16383" man="1"/>
        <brk id="39896" max="16383" man="1"/>
        <brk id="39948" max="16383" man="1"/>
        <brk id="40000" max="16383" man="1"/>
        <brk id="40052" max="16383" man="1"/>
        <brk id="40104" max="16383" man="1"/>
        <brk id="40156" max="16383" man="1"/>
        <brk id="40208" max="16383" man="1"/>
        <brk id="40260" max="16383" man="1"/>
        <brk id="40312" max="16383" man="1"/>
        <brk id="40364" max="16383" man="1"/>
        <brk id="40416" max="16383" man="1"/>
        <brk id="40468" max="16383" man="1"/>
        <brk id="40520" max="16383" man="1"/>
        <brk id="40572" max="16383" man="1"/>
        <brk id="40624" max="16383" man="1"/>
        <brk id="40676" max="16383" man="1"/>
        <brk id="40728" max="16383" man="1"/>
        <brk id="40780" max="16383" man="1"/>
        <brk id="40832" max="16383" man="1"/>
        <brk id="40884" max="16383" man="1"/>
        <brk id="40936" max="16383" man="1"/>
        <brk id="40988" max="16383" man="1"/>
        <brk id="41040" max="16383" man="1"/>
        <brk id="41092" max="16383" man="1"/>
        <brk id="41144" max="16383" man="1"/>
        <brk id="41196" max="16383" man="1"/>
        <brk id="41248" max="16383" man="1"/>
        <brk id="41300" max="16383" man="1"/>
        <brk id="41352" max="16383" man="1"/>
        <brk id="41404" max="16383" man="1"/>
        <brk id="41456" max="16383" man="1"/>
        <brk id="41508" max="16383" man="1"/>
        <brk id="41560" max="16383" man="1"/>
        <brk id="41612" max="16383" man="1"/>
        <brk id="41664" max="16383" man="1"/>
        <brk id="41716" max="16383" man="1"/>
        <brk id="41768" max="16383" man="1"/>
        <brk id="41820" max="16383" man="1"/>
        <brk id="41872" max="16383" man="1"/>
        <brk id="41924" max="16383" man="1"/>
        <brk id="41976" max="16383" man="1"/>
        <brk id="42028" max="16383" man="1"/>
        <brk id="42080" max="16383" man="1"/>
        <brk id="42132" max="16383" man="1"/>
        <brk id="42184" max="16383" man="1"/>
        <brk id="42236" max="16383" man="1"/>
        <brk id="42288" max="16383" man="1"/>
        <brk id="42340" max="16383" man="1"/>
        <brk id="42392" max="16383" man="1"/>
        <brk id="42444" max="16383" man="1"/>
        <brk id="42496" max="16383" man="1"/>
        <brk id="42548" max="16383" man="1"/>
        <brk id="42600" max="16383" man="1"/>
        <brk id="42652" max="16383" man="1"/>
        <brk id="42704" max="16383" man="1"/>
        <brk id="42756" max="16383" man="1"/>
        <brk id="42808" max="16383" man="1"/>
        <brk id="42860" max="16383" man="1"/>
        <brk id="42912" max="16383" man="1"/>
        <brk id="42964" max="16383" man="1"/>
        <brk id="43016" max="16383" man="1"/>
        <brk id="43068" max="16383" man="1"/>
        <brk id="43120" max="16383" man="1"/>
        <brk id="43172" max="16383" man="1"/>
        <brk id="43224" max="16383" man="1"/>
        <brk id="43276" max="16383" man="1"/>
        <brk id="43328" max="16383" man="1"/>
        <brk id="43380" max="16383" man="1"/>
        <brk id="43432" max="16383" man="1"/>
        <brk id="43484" max="16383" man="1"/>
        <brk id="43536" max="16383" man="1"/>
        <brk id="43588" max="16383" man="1"/>
        <brk id="43640" max="16383" man="1"/>
        <brk id="43692" max="16383" man="1"/>
        <brk id="43744" max="16383" man="1"/>
        <brk id="43796" max="16383" man="1"/>
        <brk id="43848" max="16383" man="1"/>
        <brk id="43900" max="16383" man="1"/>
        <brk id="43952" max="16383" man="1"/>
        <brk id="44004" max="16383" man="1"/>
        <brk id="44056" max="16383" man="1"/>
        <brk id="44108" max="16383" man="1"/>
        <brk id="44160" max="16383" man="1"/>
        <brk id="44212" max="16383" man="1"/>
        <brk id="44264" max="16383" man="1"/>
        <brk id="44316" max="16383" man="1"/>
        <brk id="44368" max="16383" man="1"/>
        <brk id="44420" max="16383" man="1"/>
        <brk id="44472" max="16383" man="1"/>
        <brk id="44524" max="16383" man="1"/>
        <brk id="44576" max="16383" man="1"/>
        <brk id="44628" max="16383" man="1"/>
        <brk id="44680" max="16383" man="1"/>
        <brk id="44732" max="16383" man="1"/>
        <brk id="44784" max="16383" man="1"/>
        <brk id="44836" max="16383" man="1"/>
        <brk id="44888" max="16383" man="1"/>
        <brk id="44940" max="16383" man="1"/>
        <brk id="44992" max="16383" man="1"/>
        <brk id="45044" max="16383" man="1"/>
        <brk id="45096" max="16383" man="1"/>
        <brk id="45148" max="16383" man="1"/>
        <brk id="45200" max="16383" man="1"/>
        <brk id="45252" max="16383" man="1"/>
        <brk id="45304" max="16383" man="1"/>
        <brk id="45356" max="16383" man="1"/>
        <brk id="45408" max="16383" man="1"/>
        <brk id="45460" max="16383" man="1"/>
        <brk id="45512" max="16383" man="1"/>
        <brk id="45564" max="16383" man="1"/>
        <brk id="45616" max="16383" man="1"/>
        <brk id="45668" max="16383" man="1"/>
        <brk id="45720" max="16383" man="1"/>
        <brk id="45772" max="16383" man="1"/>
        <brk id="45824" max="16383" man="1"/>
        <brk id="45876" max="16383" man="1"/>
        <brk id="45928" max="16383" man="1"/>
        <brk id="45980" max="16383" man="1"/>
        <brk id="46032" max="16383" man="1"/>
        <brk id="46084" max="16383" man="1"/>
        <brk id="46136" max="16383" man="1"/>
        <brk id="46188" max="16383" man="1"/>
        <brk id="46240" max="16383" man="1"/>
        <brk id="46292" max="16383" man="1"/>
        <brk id="46344" max="16383" man="1"/>
        <brk id="46396" max="16383" man="1"/>
        <brk id="46448" max="16383" man="1"/>
        <brk id="46500" max="16383" man="1"/>
        <brk id="46552" max="16383" man="1"/>
        <brk id="46604" max="16383" man="1"/>
        <brk id="46656" max="16383" man="1"/>
        <brk id="46708" max="16383" man="1"/>
        <brk id="46760" max="16383" man="1"/>
        <brk id="46812" max="16383" man="1"/>
        <brk id="46864" max="16383" man="1"/>
        <brk id="46916" max="16383" man="1"/>
        <brk id="46968" max="16383" man="1"/>
        <brk id="47020" max="16383" man="1"/>
        <brk id="47072" max="16383" man="1"/>
        <brk id="47124" max="16383" man="1"/>
        <brk id="47176" max="16383" man="1"/>
        <brk id="47228" max="16383" man="1"/>
        <brk id="47280" max="16383" man="1"/>
        <brk id="47332" max="16383" man="1"/>
        <brk id="47384" max="16383" man="1"/>
        <brk id="47436" max="16383" man="1"/>
        <brk id="47488" max="16383" man="1"/>
        <brk id="47540" max="16383" man="1"/>
        <brk id="47592" max="16383" man="1"/>
        <brk id="47644" max="16383" man="1"/>
        <brk id="47696" max="16383" man="1"/>
        <brk id="47748" max="16383" man="1"/>
        <brk id="47800" max="16383" man="1"/>
        <brk id="47852" max="16383" man="1"/>
        <brk id="47904" max="16383" man="1"/>
        <brk id="47956" max="16383" man="1"/>
        <brk id="48008" max="16383" man="1"/>
        <brk id="48060" max="16383" man="1"/>
        <brk id="48112" max="16383" man="1"/>
        <brk id="48164" max="16383" man="1"/>
        <brk id="48216" max="16383" man="1"/>
        <brk id="48268" max="16383" man="1"/>
        <brk id="48320" max="16383" man="1"/>
        <brk id="48372" max="16383" man="1"/>
        <brk id="48424" max="16383" man="1"/>
        <brk id="48476" max="16383" man="1"/>
        <brk id="48528" max="16383" man="1"/>
        <brk id="48580" max="16383" man="1"/>
        <brk id="48632" max="16383" man="1"/>
        <brk id="48684" max="16383" man="1"/>
        <brk id="48736" max="16383" man="1"/>
        <brk id="48788" max="16383" man="1"/>
        <brk id="48840" max="16383" man="1"/>
        <brk id="48892" max="16383" man="1"/>
        <brk id="48944" max="16383" man="1"/>
        <brk id="48996" max="16383" man="1"/>
        <brk id="49048" max="16383" man="1"/>
        <brk id="49100" max="16383" man="1"/>
        <brk id="49152" max="16383" man="1"/>
        <brk id="49204" max="16383" man="1"/>
        <brk id="49256" max="16383" man="1"/>
        <brk id="49308" max="16383" man="1"/>
        <brk id="49360" max="16383" man="1"/>
        <brk id="49412" max="16383" man="1"/>
        <brk id="49464" max="16383" man="1"/>
        <brk id="49516" max="16383" man="1"/>
        <brk id="49568" max="16383" man="1"/>
        <brk id="49620" max="16383" man="1"/>
        <brk id="49672" max="16383" man="1"/>
        <brk id="49724" max="16383" man="1"/>
        <brk id="49776" max="16383" man="1"/>
        <brk id="49828" max="16383" man="1"/>
        <brk id="49880" max="16383" man="1"/>
        <brk id="49932" max="16383" man="1"/>
        <brk id="49984" max="16383" man="1"/>
        <brk id="50036" max="16383" man="1"/>
        <brk id="50088" max="16383" man="1"/>
        <brk id="50140" max="16383" man="1"/>
        <brk id="50192" max="16383" man="1"/>
        <brk id="50244" max="16383" man="1"/>
        <brk id="50296" max="16383" man="1"/>
        <brk id="50348" max="16383" man="1"/>
        <brk id="50400" max="16383" man="1"/>
        <brk id="50452" max="16383" man="1"/>
        <brk id="50504" max="16383" man="1"/>
        <brk id="50556" max="16383" man="1"/>
        <brk id="50608" max="16383" man="1"/>
        <brk id="50660" max="16383" man="1"/>
        <brk id="50712" max="16383" man="1"/>
        <brk id="50764" max="16383" man="1"/>
        <brk id="50816" max="16383" man="1"/>
        <brk id="50868" max="16383" man="1"/>
        <brk id="50920" max="16383" man="1"/>
        <brk id="50972" max="16383" man="1"/>
        <brk id="51024" max="16383" man="1"/>
        <brk id="51076" max="16383" man="1"/>
        <brk id="51128" max="16383" man="1"/>
        <brk id="51180" max="16383" man="1"/>
        <brk id="51232" max="16383" man="1"/>
        <brk id="51284" max="16383" man="1"/>
        <brk id="51336" max="16383" man="1"/>
        <brk id="51388" max="16383" man="1"/>
        <brk id="51440" max="16383" man="1"/>
        <brk id="51492" max="16383" man="1"/>
        <brk id="51544" max="16383" man="1"/>
        <brk id="51596" max="16383" man="1"/>
        <brk id="51648" max="16383" man="1"/>
        <brk id="51700" max="16383" man="1"/>
        <brk id="51752" max="16383" man="1"/>
        <brk id="51804" max="16383" man="1"/>
        <brk id="51856" max="16383" man="1"/>
        <brk id="51908" max="16383" man="1"/>
        <brk id="51960" max="16383" man="1"/>
        <brk id="52012" max="16383" man="1"/>
        <brk id="52064" max="16383" man="1"/>
        <brk id="52116" max="16383" man="1"/>
        <brk id="52168" max="16383" man="1"/>
        <brk id="52220" max="16383" man="1"/>
        <brk id="52272" max="16383" man="1"/>
        <brk id="52324" max="16383" man="1"/>
        <brk id="52376" max="16383" man="1"/>
        <brk id="52428" max="16383" man="1"/>
        <brk id="52480" max="16383" man="1"/>
        <brk id="52532" max="16383" man="1"/>
        <brk id="52584" max="16383" man="1"/>
        <brk id="52636" max="16383" man="1"/>
        <brk id="52688" max="16383" man="1"/>
        <brk id="52740" max="16383" man="1"/>
        <brk id="52792" max="16383" man="1"/>
        <brk id="52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&amp;CPrzedszkole Nr 426&amp;"Times New Roman,Normalny"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61DC87E1-BC68-42BD-9B4E-FFCC356BF42D}" showPageBreaks="1" view="pageLayout" topLeftCell="A2">
      <selection activeCell="D38" activeCellId="2" sqref="A31 A31:A33 D38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CA45B99A-3F47-41BD-9010-EF347C459005}" showPageBreaks="1" view="pageLayout" topLeftCell="A2">
      <selection activeCell="D38" activeCellId="2" sqref="A31 A31:A33 D38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C8AD2834-69B6-4FFD-AE68-0C3D1FA765DF}" showPageBreaks="1" view="pageLayout" topLeftCell="A2">
      <selection activeCell="D38" activeCellId="2" sqref="A31 A31:A33 D38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7F81BF2-DE55-4E1C-92B2-4F23429987AB}" scale="81" showPageBreaks="1" view="pageLayout" topLeftCell="A453">
      <selection activeCell="A453" sqref="A453"/>
      <rowBreaks count="1023" manualBreakCount="10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  <brk id="896" max="16383" man="1"/>
        <brk id="948" max="16383" man="1"/>
        <brk id="1000" max="16383" man="1"/>
        <brk id="1052" max="16383" man="1"/>
        <brk id="1104" max="16383" man="1"/>
        <brk id="1156" max="16383" man="1"/>
        <brk id="1208" max="16383" man="1"/>
        <brk id="1260" max="16383" man="1"/>
        <brk id="1312" max="16383" man="1"/>
        <brk id="1364" max="16383" man="1"/>
        <brk id="1416" max="16383" man="1"/>
        <brk id="1468" max="16383" man="1"/>
        <brk id="1520" max="16383" man="1"/>
        <brk id="1572" max="16383" man="1"/>
        <brk id="1624" max="16383" man="1"/>
        <brk id="1676" max="16383" man="1"/>
        <brk id="1728" max="16383" man="1"/>
        <brk id="1780" max="16383" man="1"/>
        <brk id="1832" max="16383" man="1"/>
        <brk id="1884" max="16383" man="1"/>
        <brk id="1936" max="16383" man="1"/>
        <brk id="1988" max="16383" man="1"/>
        <brk id="2040" max="16383" man="1"/>
        <brk id="2092" max="16383" man="1"/>
        <brk id="2144" max="16383" man="1"/>
        <brk id="2196" max="16383" man="1"/>
        <brk id="2248" max="16383" man="1"/>
        <brk id="2300" max="16383" man="1"/>
        <brk id="2352" max="16383" man="1"/>
        <brk id="2404" max="16383" man="1"/>
        <brk id="2456" max="16383" man="1"/>
        <brk id="2508" max="16383" man="1"/>
        <brk id="2560" max="16383" man="1"/>
        <brk id="2612" max="16383" man="1"/>
        <brk id="2664" max="16383" man="1"/>
        <brk id="2716" max="16383" man="1"/>
        <brk id="2768" max="16383" man="1"/>
        <brk id="2820" max="16383" man="1"/>
        <brk id="2872" max="16383" man="1"/>
        <brk id="2924" max="16383" man="1"/>
        <brk id="2976" max="16383" man="1"/>
        <brk id="3028" max="16383" man="1"/>
        <brk id="3080" max="16383" man="1"/>
        <brk id="3132" max="16383" man="1"/>
        <brk id="3184" max="16383" man="1"/>
        <brk id="3236" max="16383" man="1"/>
        <brk id="3288" max="16383" man="1"/>
        <brk id="3340" max="16383" man="1"/>
        <brk id="3392" max="16383" man="1"/>
        <brk id="3444" max="16383" man="1"/>
        <brk id="3496" max="16383" man="1"/>
        <brk id="3548" max="16383" man="1"/>
        <brk id="3600" max="16383" man="1"/>
        <brk id="3652" max="16383" man="1"/>
        <brk id="3704" max="16383" man="1"/>
        <brk id="3756" max="16383" man="1"/>
        <brk id="3808" max="16383" man="1"/>
        <brk id="3860" max="16383" man="1"/>
        <brk id="3912" max="16383" man="1"/>
        <brk id="3964" max="16383" man="1"/>
        <brk id="4016" max="16383" man="1"/>
        <brk id="4068" max="16383" man="1"/>
        <brk id="4120" max="16383" man="1"/>
        <brk id="4172" max="16383" man="1"/>
        <brk id="4224" max="16383" man="1"/>
        <brk id="4276" max="16383" man="1"/>
        <brk id="4328" max="16383" man="1"/>
        <brk id="4380" max="16383" man="1"/>
        <brk id="4432" max="16383" man="1"/>
        <brk id="4484" max="16383" man="1"/>
        <brk id="4536" max="16383" man="1"/>
        <brk id="4588" max="16383" man="1"/>
        <brk id="4640" max="16383" man="1"/>
        <brk id="4692" max="16383" man="1"/>
        <brk id="4744" max="16383" man="1"/>
        <brk id="4796" max="16383" man="1"/>
        <brk id="4848" max="16383" man="1"/>
        <brk id="4900" max="16383" man="1"/>
        <brk id="4952" max="16383" man="1"/>
        <brk id="5004" max="16383" man="1"/>
        <brk id="5056" max="16383" man="1"/>
        <brk id="5108" max="16383" man="1"/>
        <brk id="5160" max="16383" man="1"/>
        <brk id="5212" max="16383" man="1"/>
        <brk id="5264" max="16383" man="1"/>
        <brk id="5316" max="16383" man="1"/>
        <brk id="5368" max="16383" man="1"/>
        <brk id="5420" max="16383" man="1"/>
        <brk id="5472" max="16383" man="1"/>
        <brk id="5524" max="16383" man="1"/>
        <brk id="5576" max="16383" man="1"/>
        <brk id="5628" max="16383" man="1"/>
        <brk id="5680" max="16383" man="1"/>
        <brk id="5732" max="16383" man="1"/>
        <brk id="5784" max="16383" man="1"/>
        <brk id="5836" max="16383" man="1"/>
        <brk id="5888" max="16383" man="1"/>
        <brk id="5940" max="16383" man="1"/>
        <brk id="5992" max="16383" man="1"/>
        <brk id="6044" max="16383" man="1"/>
        <brk id="6096" max="16383" man="1"/>
        <brk id="6148" max="16383" man="1"/>
        <brk id="6200" max="16383" man="1"/>
        <brk id="6252" max="16383" man="1"/>
        <brk id="6304" max="16383" man="1"/>
        <brk id="6356" max="16383" man="1"/>
        <brk id="6408" max="16383" man="1"/>
        <brk id="6460" max="16383" man="1"/>
        <brk id="6512" max="16383" man="1"/>
        <brk id="6564" max="16383" man="1"/>
        <brk id="6616" max="16383" man="1"/>
        <brk id="6668" max="16383" man="1"/>
        <brk id="6720" max="16383" man="1"/>
        <brk id="6772" max="16383" man="1"/>
        <brk id="6824" max="16383" man="1"/>
        <brk id="6876" max="16383" man="1"/>
        <brk id="6928" max="16383" man="1"/>
        <brk id="6980" max="16383" man="1"/>
        <brk id="7032" max="16383" man="1"/>
        <brk id="7084" max="16383" man="1"/>
        <brk id="7136" max="16383" man="1"/>
        <brk id="7188" max="16383" man="1"/>
        <brk id="7240" max="16383" man="1"/>
        <brk id="7292" max="16383" man="1"/>
        <brk id="7344" max="16383" man="1"/>
        <brk id="7396" max="16383" man="1"/>
        <brk id="7448" max="16383" man="1"/>
        <brk id="7500" max="16383" man="1"/>
        <brk id="7552" max="16383" man="1"/>
        <brk id="7604" max="16383" man="1"/>
        <brk id="7656" max="16383" man="1"/>
        <brk id="7708" max="16383" man="1"/>
        <brk id="7760" max="16383" man="1"/>
        <brk id="7812" max="16383" man="1"/>
        <brk id="7864" max="16383" man="1"/>
        <brk id="7916" max="16383" man="1"/>
        <brk id="7968" max="16383" man="1"/>
        <brk id="8020" max="16383" man="1"/>
        <brk id="8072" max="16383" man="1"/>
        <brk id="8124" max="16383" man="1"/>
        <brk id="8176" max="16383" man="1"/>
        <brk id="8228" max="16383" man="1"/>
        <brk id="8280" max="16383" man="1"/>
        <brk id="8332" max="16383" man="1"/>
        <brk id="8384" max="16383" man="1"/>
        <brk id="8436" max="16383" man="1"/>
        <brk id="8488" max="16383" man="1"/>
        <brk id="8540" max="16383" man="1"/>
        <brk id="8592" max="16383" man="1"/>
        <brk id="8644" max="16383" man="1"/>
        <brk id="8696" max="16383" man="1"/>
        <brk id="8748" max="16383" man="1"/>
        <brk id="8800" max="16383" man="1"/>
        <brk id="8852" max="16383" man="1"/>
        <brk id="8904" max="16383" man="1"/>
        <brk id="8956" max="16383" man="1"/>
        <brk id="9008" max="16383" man="1"/>
        <brk id="9060" max="16383" man="1"/>
        <brk id="9112" max="16383" man="1"/>
        <brk id="9164" max="16383" man="1"/>
        <brk id="9216" max="16383" man="1"/>
        <brk id="9268" max="16383" man="1"/>
        <brk id="9320" max="16383" man="1"/>
        <brk id="9372" max="16383" man="1"/>
        <brk id="9424" max="16383" man="1"/>
        <brk id="9476" max="16383" man="1"/>
        <brk id="9528" max="16383" man="1"/>
        <brk id="9580" max="16383" man="1"/>
        <brk id="9632" max="16383" man="1"/>
        <brk id="9684" max="16383" man="1"/>
        <brk id="9736" max="16383" man="1"/>
        <brk id="9788" max="16383" man="1"/>
        <brk id="9840" max="16383" man="1"/>
        <brk id="9892" max="16383" man="1"/>
        <brk id="9944" max="16383" man="1"/>
        <brk id="9996" max="16383" man="1"/>
        <brk id="10048" max="16383" man="1"/>
        <brk id="10100" max="16383" man="1"/>
        <brk id="10152" max="16383" man="1"/>
        <brk id="10204" max="16383" man="1"/>
        <brk id="10256" max="16383" man="1"/>
        <brk id="10308" max="16383" man="1"/>
        <brk id="10360" max="16383" man="1"/>
        <brk id="10412" max="16383" man="1"/>
        <brk id="10464" max="16383" man="1"/>
        <brk id="10516" max="16383" man="1"/>
        <brk id="10568" max="16383" man="1"/>
        <brk id="10620" max="16383" man="1"/>
        <brk id="10672" max="16383" man="1"/>
        <brk id="10724" max="16383" man="1"/>
        <brk id="10776" max="16383" man="1"/>
        <brk id="10828" max="16383" man="1"/>
        <brk id="10880" max="16383" man="1"/>
        <brk id="10932" max="16383" man="1"/>
        <brk id="10984" max="16383" man="1"/>
        <brk id="11036" max="16383" man="1"/>
        <brk id="11088" max="16383" man="1"/>
        <brk id="11140" max="16383" man="1"/>
        <brk id="11192" max="16383" man="1"/>
        <brk id="11244" max="16383" man="1"/>
        <brk id="11296" max="16383" man="1"/>
        <brk id="11348" max="16383" man="1"/>
        <brk id="11400" max="16383" man="1"/>
        <brk id="11452" max="16383" man="1"/>
        <brk id="11504" max="16383" man="1"/>
        <brk id="11556" max="16383" man="1"/>
        <brk id="11608" max="16383" man="1"/>
        <brk id="11660" max="16383" man="1"/>
        <brk id="11712" max="16383" man="1"/>
        <brk id="11764" max="16383" man="1"/>
        <brk id="11816" max="16383" man="1"/>
        <brk id="11868" max="16383" man="1"/>
        <brk id="11920" max="16383" man="1"/>
        <brk id="11972" max="16383" man="1"/>
        <brk id="12024" max="16383" man="1"/>
        <brk id="12076" max="16383" man="1"/>
        <brk id="12128" max="16383" man="1"/>
        <brk id="12180" max="16383" man="1"/>
        <brk id="12232" max="16383" man="1"/>
        <brk id="12284" max="16383" man="1"/>
        <brk id="12336" max="16383" man="1"/>
        <brk id="12388" max="16383" man="1"/>
        <brk id="12440" max="16383" man="1"/>
        <brk id="12492" max="16383" man="1"/>
        <brk id="12544" max="16383" man="1"/>
        <brk id="12596" max="16383" man="1"/>
        <brk id="12648" max="16383" man="1"/>
        <brk id="12700" max="16383" man="1"/>
        <brk id="12752" max="16383" man="1"/>
        <brk id="12804" max="16383" man="1"/>
        <brk id="12856" max="16383" man="1"/>
        <brk id="12908" max="16383" man="1"/>
        <brk id="12960" max="16383" man="1"/>
        <brk id="13012" max="16383" man="1"/>
        <brk id="13064" max="16383" man="1"/>
        <brk id="13116" max="16383" man="1"/>
        <brk id="13168" max="16383" man="1"/>
        <brk id="13220" max="16383" man="1"/>
        <brk id="13272" max="16383" man="1"/>
        <brk id="13324" max="16383" man="1"/>
        <brk id="13376" max="16383" man="1"/>
        <brk id="13428" max="16383" man="1"/>
        <brk id="13480" max="16383" man="1"/>
        <brk id="13532" max="16383" man="1"/>
        <brk id="13584" max="16383" man="1"/>
        <brk id="13636" max="16383" man="1"/>
        <brk id="13688" max="16383" man="1"/>
        <brk id="13740" max="16383" man="1"/>
        <brk id="13792" max="16383" man="1"/>
        <brk id="13844" max="16383" man="1"/>
        <brk id="13896" max="16383" man="1"/>
        <brk id="13948" max="16383" man="1"/>
        <brk id="14000" max="16383" man="1"/>
        <brk id="14052" max="16383" man="1"/>
        <brk id="14104" max="16383" man="1"/>
        <brk id="14156" max="16383" man="1"/>
        <brk id="14208" max="16383" man="1"/>
        <brk id="14260" max="16383" man="1"/>
        <brk id="14312" max="16383" man="1"/>
        <brk id="14364" max="16383" man="1"/>
        <brk id="14416" max="16383" man="1"/>
        <brk id="14468" max="16383" man="1"/>
        <brk id="14520" max="16383" man="1"/>
        <brk id="14572" max="16383" man="1"/>
        <brk id="14624" max="16383" man="1"/>
        <brk id="14676" max="16383" man="1"/>
        <brk id="14728" max="16383" man="1"/>
        <brk id="14780" max="16383" man="1"/>
        <brk id="14832" max="16383" man="1"/>
        <brk id="14884" max="16383" man="1"/>
        <brk id="14936" max="16383" man="1"/>
        <brk id="14988" max="16383" man="1"/>
        <brk id="15040" max="16383" man="1"/>
        <brk id="15092" max="16383" man="1"/>
        <brk id="15144" max="16383" man="1"/>
        <brk id="15196" max="16383" man="1"/>
        <brk id="15248" max="16383" man="1"/>
        <brk id="15300" max="16383" man="1"/>
        <brk id="15352" max="16383" man="1"/>
        <brk id="15404" max="16383" man="1"/>
        <brk id="15456" max="16383" man="1"/>
        <brk id="15508" max="16383" man="1"/>
        <brk id="15560" max="16383" man="1"/>
        <brk id="15612" max="16383" man="1"/>
        <brk id="15664" max="16383" man="1"/>
        <brk id="15716" max="16383" man="1"/>
        <brk id="15768" max="16383" man="1"/>
        <brk id="15820" max="16383" man="1"/>
        <brk id="15872" max="16383" man="1"/>
        <brk id="15924" max="16383" man="1"/>
        <brk id="15976" max="16383" man="1"/>
        <brk id="16028" max="16383" man="1"/>
        <brk id="16080" max="16383" man="1"/>
        <brk id="16132" max="16383" man="1"/>
        <brk id="16184" max="16383" man="1"/>
        <brk id="16236" max="16383" man="1"/>
        <brk id="16288" max="16383" man="1"/>
        <brk id="16340" max="16383" man="1"/>
        <brk id="16392" max="16383" man="1"/>
        <brk id="16444" max="16383" man="1"/>
        <brk id="16496" max="16383" man="1"/>
        <brk id="16548" max="16383" man="1"/>
        <brk id="16600" max="16383" man="1"/>
        <brk id="16652" max="16383" man="1"/>
        <brk id="16704" max="16383" man="1"/>
        <brk id="16756" max="16383" man="1"/>
        <brk id="16808" max="16383" man="1"/>
        <brk id="16860" max="16383" man="1"/>
        <brk id="16912" max="16383" man="1"/>
        <brk id="16964" max="16383" man="1"/>
        <brk id="17016" max="16383" man="1"/>
        <brk id="17068" max="16383" man="1"/>
        <brk id="17120" max="16383" man="1"/>
        <brk id="17172" max="16383" man="1"/>
        <brk id="17224" max="16383" man="1"/>
        <brk id="17276" max="16383" man="1"/>
        <brk id="17328" max="16383" man="1"/>
        <brk id="17380" max="16383" man="1"/>
        <brk id="17432" max="16383" man="1"/>
        <brk id="17484" max="16383" man="1"/>
        <brk id="17536" max="16383" man="1"/>
        <brk id="17588" max="16383" man="1"/>
        <brk id="17640" max="16383" man="1"/>
        <brk id="17692" max="16383" man="1"/>
        <brk id="17744" max="16383" man="1"/>
        <brk id="17796" max="16383" man="1"/>
        <brk id="17848" max="16383" man="1"/>
        <brk id="17900" max="16383" man="1"/>
        <brk id="17952" max="16383" man="1"/>
        <brk id="18004" max="16383" man="1"/>
        <brk id="18056" max="16383" man="1"/>
        <brk id="18108" max="16383" man="1"/>
        <brk id="18160" max="16383" man="1"/>
        <brk id="18212" max="16383" man="1"/>
        <brk id="18264" max="16383" man="1"/>
        <brk id="18316" max="16383" man="1"/>
        <brk id="18368" max="16383" man="1"/>
        <brk id="18420" max="16383" man="1"/>
        <brk id="18472" max="16383" man="1"/>
        <brk id="18524" max="16383" man="1"/>
        <brk id="18576" max="16383" man="1"/>
        <brk id="18628" max="16383" man="1"/>
        <brk id="18680" max="16383" man="1"/>
        <brk id="18732" max="16383" man="1"/>
        <brk id="18784" max="16383" man="1"/>
        <brk id="18836" max="16383" man="1"/>
        <brk id="18888" max="16383" man="1"/>
        <brk id="18940" max="16383" man="1"/>
        <brk id="18992" max="16383" man="1"/>
        <brk id="19044" max="16383" man="1"/>
        <brk id="19096" max="16383" man="1"/>
        <brk id="19148" max="16383" man="1"/>
        <brk id="19200" max="16383" man="1"/>
        <brk id="19252" max="16383" man="1"/>
        <brk id="19304" max="16383" man="1"/>
        <brk id="19356" max="16383" man="1"/>
        <brk id="19408" max="16383" man="1"/>
        <brk id="19460" max="16383" man="1"/>
        <brk id="19512" max="16383" man="1"/>
        <brk id="19564" max="16383" man="1"/>
        <brk id="19616" max="16383" man="1"/>
        <brk id="19668" max="16383" man="1"/>
        <brk id="19720" max="16383" man="1"/>
        <brk id="19772" max="16383" man="1"/>
        <brk id="19824" max="16383" man="1"/>
        <brk id="19876" max="16383" man="1"/>
        <brk id="19928" max="16383" man="1"/>
        <brk id="19980" max="16383" man="1"/>
        <brk id="20032" max="16383" man="1"/>
        <brk id="20084" max="16383" man="1"/>
        <brk id="20136" max="16383" man="1"/>
        <brk id="20188" max="16383" man="1"/>
        <brk id="20240" max="16383" man="1"/>
        <brk id="20292" max="16383" man="1"/>
        <brk id="20344" max="16383" man="1"/>
        <brk id="20396" max="16383" man="1"/>
        <brk id="20448" max="16383" man="1"/>
        <brk id="20500" max="16383" man="1"/>
        <brk id="20552" max="16383" man="1"/>
        <brk id="20604" max="16383" man="1"/>
        <brk id="20656" max="16383" man="1"/>
        <brk id="20708" max="16383" man="1"/>
        <brk id="20760" max="16383" man="1"/>
        <brk id="20812" max="16383" man="1"/>
        <brk id="20864" max="16383" man="1"/>
        <brk id="20916" max="16383" man="1"/>
        <brk id="20968" max="16383" man="1"/>
        <brk id="21020" max="16383" man="1"/>
        <brk id="21072" max="16383" man="1"/>
        <brk id="21124" max="16383" man="1"/>
        <brk id="21176" max="16383" man="1"/>
        <brk id="21228" max="16383" man="1"/>
        <brk id="21280" max="16383" man="1"/>
        <brk id="21332" max="16383" man="1"/>
        <brk id="21384" max="16383" man="1"/>
        <brk id="21436" max="16383" man="1"/>
        <brk id="21488" max="16383" man="1"/>
        <brk id="21540" max="16383" man="1"/>
        <brk id="21592" max="16383" man="1"/>
        <brk id="21644" max="16383" man="1"/>
        <brk id="21696" max="16383" man="1"/>
        <brk id="21748" max="16383" man="1"/>
        <brk id="21800" max="16383" man="1"/>
        <brk id="21852" max="16383" man="1"/>
        <brk id="21904" max="16383" man="1"/>
        <brk id="21956" max="16383" man="1"/>
        <brk id="22008" max="16383" man="1"/>
        <brk id="22060" max="16383" man="1"/>
        <brk id="22112" max="16383" man="1"/>
        <brk id="22164" max="16383" man="1"/>
        <brk id="22216" max="16383" man="1"/>
        <brk id="22268" max="16383" man="1"/>
        <brk id="22320" max="16383" man="1"/>
        <brk id="22372" max="16383" man="1"/>
        <brk id="22424" max="16383" man="1"/>
        <brk id="22476" max="16383" man="1"/>
        <brk id="22528" max="16383" man="1"/>
        <brk id="22580" max="16383" man="1"/>
        <brk id="22632" max="16383" man="1"/>
        <brk id="22684" max="16383" man="1"/>
        <brk id="22736" max="16383" man="1"/>
        <brk id="22788" max="16383" man="1"/>
        <brk id="22840" max="16383" man="1"/>
        <brk id="22892" max="16383" man="1"/>
        <brk id="22944" max="16383" man="1"/>
        <brk id="22996" max="16383" man="1"/>
        <brk id="23048" max="16383" man="1"/>
        <brk id="23100" max="16383" man="1"/>
        <brk id="23152" max="16383" man="1"/>
        <brk id="23204" max="16383" man="1"/>
        <brk id="23256" max="16383" man="1"/>
        <brk id="23308" max="16383" man="1"/>
        <brk id="23360" max="16383" man="1"/>
        <brk id="23412" max="16383" man="1"/>
        <brk id="23464" max="16383" man="1"/>
        <brk id="23516" max="16383" man="1"/>
        <brk id="23568" max="16383" man="1"/>
        <brk id="23620" max="16383" man="1"/>
        <brk id="23672" max="16383" man="1"/>
        <brk id="23724" max="16383" man="1"/>
        <brk id="23776" max="16383" man="1"/>
        <brk id="23828" max="16383" man="1"/>
        <brk id="23880" max="16383" man="1"/>
        <brk id="23932" max="16383" man="1"/>
        <brk id="23984" max="16383" man="1"/>
        <brk id="24036" max="16383" man="1"/>
        <brk id="24088" max="16383" man="1"/>
        <brk id="24140" max="16383" man="1"/>
        <brk id="24192" max="16383" man="1"/>
        <brk id="24244" max="16383" man="1"/>
        <brk id="24296" max="16383" man="1"/>
        <brk id="24348" max="16383" man="1"/>
        <brk id="24400" max="16383" man="1"/>
        <brk id="24452" max="16383" man="1"/>
        <brk id="24504" max="16383" man="1"/>
        <brk id="24556" max="16383" man="1"/>
        <brk id="24608" max="16383" man="1"/>
        <brk id="24660" max="16383" man="1"/>
        <brk id="24712" max="16383" man="1"/>
        <brk id="24764" max="16383" man="1"/>
        <brk id="24816" max="16383" man="1"/>
        <brk id="24868" max="16383" man="1"/>
        <brk id="24920" max="16383" man="1"/>
        <brk id="24972" max="16383" man="1"/>
        <brk id="25024" max="16383" man="1"/>
        <brk id="25076" max="16383" man="1"/>
        <brk id="25128" max="16383" man="1"/>
        <brk id="25180" max="16383" man="1"/>
        <brk id="25232" max="16383" man="1"/>
        <brk id="25284" max="16383" man="1"/>
        <brk id="25336" max="16383" man="1"/>
        <brk id="25388" max="16383" man="1"/>
        <brk id="25440" max="16383" man="1"/>
        <brk id="25492" max="16383" man="1"/>
        <brk id="25544" max="16383" man="1"/>
        <brk id="25596" max="16383" man="1"/>
        <brk id="25648" max="16383" man="1"/>
        <brk id="25700" max="16383" man="1"/>
        <brk id="25752" max="16383" man="1"/>
        <brk id="25804" max="16383" man="1"/>
        <brk id="25856" max="16383" man="1"/>
        <brk id="25908" max="16383" man="1"/>
        <brk id="25960" max="16383" man="1"/>
        <brk id="26012" max="16383" man="1"/>
        <brk id="26064" max="16383" man="1"/>
        <brk id="26116" max="16383" man="1"/>
        <brk id="26168" max="16383" man="1"/>
        <brk id="26220" max="16383" man="1"/>
        <brk id="26272" max="16383" man="1"/>
        <brk id="26324" max="16383" man="1"/>
        <brk id="26376" max="16383" man="1"/>
        <brk id="26428" max="16383" man="1"/>
        <brk id="26480" max="16383" man="1"/>
        <brk id="26532" max="16383" man="1"/>
        <brk id="26584" max="16383" man="1"/>
        <brk id="26636" max="16383" man="1"/>
        <brk id="26688" max="16383" man="1"/>
        <brk id="26740" max="16383" man="1"/>
        <brk id="26792" max="16383" man="1"/>
        <brk id="26844" max="16383" man="1"/>
        <brk id="26896" max="16383" man="1"/>
        <brk id="26948" max="16383" man="1"/>
        <brk id="27000" max="16383" man="1"/>
        <brk id="27052" max="16383" man="1"/>
        <brk id="27104" max="16383" man="1"/>
        <brk id="27156" max="16383" man="1"/>
        <brk id="27208" max="16383" man="1"/>
        <brk id="27260" max="16383" man="1"/>
        <brk id="27312" max="16383" man="1"/>
        <brk id="27364" max="16383" man="1"/>
        <brk id="27416" max="16383" man="1"/>
        <brk id="27468" max="16383" man="1"/>
        <brk id="27520" max="16383" man="1"/>
        <brk id="27572" max="16383" man="1"/>
        <brk id="27624" max="16383" man="1"/>
        <brk id="27676" max="16383" man="1"/>
        <brk id="27728" max="16383" man="1"/>
        <brk id="27780" max="16383" man="1"/>
        <brk id="27832" max="16383" man="1"/>
        <brk id="27884" max="16383" man="1"/>
        <brk id="27936" max="16383" man="1"/>
        <brk id="27988" max="16383" man="1"/>
        <brk id="28040" max="16383" man="1"/>
        <brk id="28092" max="16383" man="1"/>
        <brk id="28144" max="16383" man="1"/>
        <brk id="28196" max="16383" man="1"/>
        <brk id="28248" max="16383" man="1"/>
        <brk id="28300" max="16383" man="1"/>
        <brk id="28352" max="16383" man="1"/>
        <brk id="28404" max="16383" man="1"/>
        <brk id="28456" max="16383" man="1"/>
        <brk id="28508" max="16383" man="1"/>
        <brk id="28560" max="16383" man="1"/>
        <brk id="28612" max="16383" man="1"/>
        <brk id="28664" max="16383" man="1"/>
        <brk id="28716" max="16383" man="1"/>
        <brk id="28768" max="16383" man="1"/>
        <brk id="28820" max="16383" man="1"/>
        <brk id="28872" max="16383" man="1"/>
        <brk id="28924" max="16383" man="1"/>
        <brk id="28976" max="16383" man="1"/>
        <brk id="29028" max="16383" man="1"/>
        <brk id="29080" max="16383" man="1"/>
        <brk id="29132" max="16383" man="1"/>
        <brk id="29184" max="16383" man="1"/>
        <brk id="29236" max="16383" man="1"/>
        <brk id="29288" max="16383" man="1"/>
        <brk id="29340" max="16383" man="1"/>
        <brk id="29392" max="16383" man="1"/>
        <brk id="29444" max="16383" man="1"/>
        <brk id="29496" max="16383" man="1"/>
        <brk id="29548" max="16383" man="1"/>
        <brk id="29600" max="16383" man="1"/>
        <brk id="29652" max="16383" man="1"/>
        <brk id="29704" max="16383" man="1"/>
        <brk id="29756" max="16383" man="1"/>
        <brk id="29808" max="16383" man="1"/>
        <brk id="29860" max="16383" man="1"/>
        <brk id="29912" max="16383" man="1"/>
        <brk id="29964" max="16383" man="1"/>
        <brk id="30016" max="16383" man="1"/>
        <brk id="30068" max="16383" man="1"/>
        <brk id="30120" max="16383" man="1"/>
        <brk id="30172" max="16383" man="1"/>
        <brk id="30224" max="16383" man="1"/>
        <brk id="30276" max="16383" man="1"/>
        <brk id="30328" max="16383" man="1"/>
        <brk id="30380" max="16383" man="1"/>
        <brk id="30432" max="16383" man="1"/>
        <brk id="30484" max="16383" man="1"/>
        <brk id="30536" max="16383" man="1"/>
        <brk id="30588" max="16383" man="1"/>
        <brk id="30640" max="16383" man="1"/>
        <brk id="30692" max="16383" man="1"/>
        <brk id="30744" max="16383" man="1"/>
        <brk id="30796" max="16383" man="1"/>
        <brk id="30848" max="16383" man="1"/>
        <brk id="30900" max="16383" man="1"/>
        <brk id="30952" max="16383" man="1"/>
        <brk id="31004" max="16383" man="1"/>
        <brk id="31056" max="16383" man="1"/>
        <brk id="31108" max="16383" man="1"/>
        <brk id="31160" max="16383" man="1"/>
        <brk id="31212" max="16383" man="1"/>
        <brk id="31264" max="16383" man="1"/>
        <brk id="31316" max="16383" man="1"/>
        <brk id="31368" max="16383" man="1"/>
        <brk id="31420" max="16383" man="1"/>
        <brk id="31472" max="16383" man="1"/>
        <brk id="31524" max="16383" man="1"/>
        <brk id="31576" max="16383" man="1"/>
        <brk id="31628" max="16383" man="1"/>
        <brk id="31680" max="16383" man="1"/>
        <brk id="31732" max="16383" man="1"/>
        <brk id="31784" max="16383" man="1"/>
        <brk id="31836" max="16383" man="1"/>
        <brk id="31888" max="16383" man="1"/>
        <brk id="31940" max="16383" man="1"/>
        <brk id="31992" max="16383" man="1"/>
        <brk id="32044" max="16383" man="1"/>
        <brk id="32096" max="16383" man="1"/>
        <brk id="32148" max="16383" man="1"/>
        <brk id="32200" max="16383" man="1"/>
        <brk id="32252" max="16383" man="1"/>
        <brk id="32304" max="16383" man="1"/>
        <brk id="32356" max="16383" man="1"/>
        <brk id="32408" max="16383" man="1"/>
        <brk id="32460" max="16383" man="1"/>
        <brk id="32512" max="16383" man="1"/>
        <brk id="32564" max="16383" man="1"/>
        <brk id="32616" max="16383" man="1"/>
        <brk id="32668" max="16383" man="1"/>
        <brk id="32720" max="16383" man="1"/>
        <brk id="32772" max="16383" man="1"/>
        <brk id="32824" max="16383" man="1"/>
        <brk id="32876" max="16383" man="1"/>
        <brk id="32928" max="16383" man="1"/>
        <brk id="32980" max="16383" man="1"/>
        <brk id="33032" max="16383" man="1"/>
        <brk id="33084" max="16383" man="1"/>
        <brk id="33136" max="16383" man="1"/>
        <brk id="33188" max="16383" man="1"/>
        <brk id="33240" max="16383" man="1"/>
        <brk id="33292" max="16383" man="1"/>
        <brk id="33344" max="16383" man="1"/>
        <brk id="33396" max="16383" man="1"/>
        <brk id="33448" max="16383" man="1"/>
        <brk id="33500" max="16383" man="1"/>
        <brk id="33552" max="16383" man="1"/>
        <brk id="33604" max="16383" man="1"/>
        <brk id="33656" max="16383" man="1"/>
        <brk id="33708" max="16383" man="1"/>
        <brk id="33760" max="16383" man="1"/>
        <brk id="33812" max="16383" man="1"/>
        <brk id="33864" max="16383" man="1"/>
        <brk id="33916" max="16383" man="1"/>
        <brk id="33968" max="16383" man="1"/>
        <brk id="34020" max="16383" man="1"/>
        <brk id="34072" max="16383" man="1"/>
        <brk id="34124" max="16383" man="1"/>
        <brk id="34176" max="16383" man="1"/>
        <brk id="34228" max="16383" man="1"/>
        <brk id="34280" max="16383" man="1"/>
        <brk id="34332" max="16383" man="1"/>
        <brk id="34384" max="16383" man="1"/>
        <brk id="34436" max="16383" man="1"/>
        <brk id="34488" max="16383" man="1"/>
        <brk id="34540" max="16383" man="1"/>
        <brk id="34592" max="16383" man="1"/>
        <brk id="34644" max="16383" man="1"/>
        <brk id="34696" max="16383" man="1"/>
        <brk id="34748" max="16383" man="1"/>
        <brk id="34800" max="16383" man="1"/>
        <brk id="34852" max="16383" man="1"/>
        <brk id="34904" max="16383" man="1"/>
        <brk id="34956" max="16383" man="1"/>
        <brk id="35008" max="16383" man="1"/>
        <brk id="35060" max="16383" man="1"/>
        <brk id="35112" max="16383" man="1"/>
        <brk id="35164" max="16383" man="1"/>
        <brk id="35216" max="16383" man="1"/>
        <brk id="35268" max="16383" man="1"/>
        <brk id="35320" max="16383" man="1"/>
        <brk id="35372" max="16383" man="1"/>
        <brk id="35424" max="16383" man="1"/>
        <brk id="35476" max="16383" man="1"/>
        <brk id="35528" max="16383" man="1"/>
        <brk id="35580" max="16383" man="1"/>
        <brk id="35632" max="16383" man="1"/>
        <brk id="35684" max="16383" man="1"/>
        <brk id="35736" max="16383" man="1"/>
        <brk id="35788" max="16383" man="1"/>
        <brk id="35840" max="16383" man="1"/>
        <brk id="35892" max="16383" man="1"/>
        <brk id="35944" max="16383" man="1"/>
        <brk id="35996" max="16383" man="1"/>
        <brk id="36048" max="16383" man="1"/>
        <brk id="36100" max="16383" man="1"/>
        <brk id="36152" max="16383" man="1"/>
        <brk id="36204" max="16383" man="1"/>
        <brk id="36256" max="16383" man="1"/>
        <brk id="36308" max="16383" man="1"/>
        <brk id="36360" max="16383" man="1"/>
        <brk id="36412" max="16383" man="1"/>
        <brk id="36464" max="16383" man="1"/>
        <brk id="36516" max="16383" man="1"/>
        <brk id="36568" max="16383" man="1"/>
        <brk id="36620" max="16383" man="1"/>
        <brk id="36672" max="16383" man="1"/>
        <brk id="36724" max="16383" man="1"/>
        <brk id="36776" max="16383" man="1"/>
        <brk id="36828" max="16383" man="1"/>
        <brk id="36880" max="16383" man="1"/>
        <brk id="36932" max="16383" man="1"/>
        <brk id="36984" max="16383" man="1"/>
        <brk id="37036" max="16383" man="1"/>
        <brk id="37088" max="16383" man="1"/>
        <brk id="37140" max="16383" man="1"/>
        <brk id="37192" max="16383" man="1"/>
        <brk id="37244" max="16383" man="1"/>
        <brk id="37296" max="16383" man="1"/>
        <brk id="37348" max="16383" man="1"/>
        <brk id="37400" max="16383" man="1"/>
        <brk id="37452" max="16383" man="1"/>
        <brk id="37504" max="16383" man="1"/>
        <brk id="37556" max="16383" man="1"/>
        <brk id="37608" max="16383" man="1"/>
        <brk id="37660" max="16383" man="1"/>
        <brk id="37712" max="16383" man="1"/>
        <brk id="37764" max="16383" man="1"/>
        <brk id="37816" max="16383" man="1"/>
        <brk id="37868" max="16383" man="1"/>
        <brk id="37920" max="16383" man="1"/>
        <brk id="37972" max="16383" man="1"/>
        <brk id="38024" max="16383" man="1"/>
        <brk id="38076" max="16383" man="1"/>
        <brk id="38128" max="16383" man="1"/>
        <brk id="38180" max="16383" man="1"/>
        <brk id="38232" max="16383" man="1"/>
        <brk id="38284" max="16383" man="1"/>
        <brk id="38336" max="16383" man="1"/>
        <brk id="38388" max="16383" man="1"/>
        <brk id="38440" max="16383" man="1"/>
        <brk id="38492" max="16383" man="1"/>
        <brk id="38544" max="16383" man="1"/>
        <brk id="38596" max="16383" man="1"/>
        <brk id="38648" max="16383" man="1"/>
        <brk id="38700" max="16383" man="1"/>
        <brk id="38752" max="16383" man="1"/>
        <brk id="38804" max="16383" man="1"/>
        <brk id="38856" max="16383" man="1"/>
        <brk id="38908" max="16383" man="1"/>
        <brk id="38960" max="16383" man="1"/>
        <brk id="39012" max="16383" man="1"/>
        <brk id="39064" max="16383" man="1"/>
        <brk id="39116" max="16383" man="1"/>
        <brk id="39168" max="16383" man="1"/>
        <brk id="39220" max="16383" man="1"/>
        <brk id="39272" max="16383" man="1"/>
        <brk id="39324" max="16383" man="1"/>
        <brk id="39376" max="16383" man="1"/>
        <brk id="39428" max="16383" man="1"/>
        <brk id="39480" max="16383" man="1"/>
        <brk id="39532" max="16383" man="1"/>
        <brk id="39584" max="16383" man="1"/>
        <brk id="39636" max="16383" man="1"/>
        <brk id="39688" max="16383" man="1"/>
        <brk id="39740" max="16383" man="1"/>
        <brk id="39792" max="16383" man="1"/>
        <brk id="39844" max="16383" man="1"/>
        <brk id="39896" max="16383" man="1"/>
        <brk id="39948" max="16383" man="1"/>
        <brk id="40000" max="16383" man="1"/>
        <brk id="40052" max="16383" man="1"/>
        <brk id="40104" max="16383" man="1"/>
        <brk id="40156" max="16383" man="1"/>
        <brk id="40208" max="16383" man="1"/>
        <brk id="40260" max="16383" man="1"/>
        <brk id="40312" max="16383" man="1"/>
        <brk id="40364" max="16383" man="1"/>
        <brk id="40416" max="16383" man="1"/>
        <brk id="40468" max="16383" man="1"/>
        <brk id="40520" max="16383" man="1"/>
        <brk id="40572" max="16383" man="1"/>
        <brk id="40624" max="16383" man="1"/>
        <brk id="40676" max="16383" man="1"/>
        <brk id="40728" max="16383" man="1"/>
        <brk id="40780" max="16383" man="1"/>
        <brk id="40832" max="16383" man="1"/>
        <brk id="40884" max="16383" man="1"/>
        <brk id="40936" max="16383" man="1"/>
        <brk id="40988" max="16383" man="1"/>
        <brk id="41040" max="16383" man="1"/>
        <brk id="41092" max="16383" man="1"/>
        <brk id="41144" max="16383" man="1"/>
        <brk id="41196" max="16383" man="1"/>
        <brk id="41248" max="16383" man="1"/>
        <brk id="41300" max="16383" man="1"/>
        <brk id="41352" max="16383" man="1"/>
        <brk id="41404" max="16383" man="1"/>
        <brk id="41456" max="16383" man="1"/>
        <brk id="41508" max="16383" man="1"/>
        <brk id="41560" max="16383" man="1"/>
        <brk id="41612" max="16383" man="1"/>
        <brk id="41664" max="16383" man="1"/>
        <brk id="41716" max="16383" man="1"/>
        <brk id="41768" max="16383" man="1"/>
        <brk id="41820" max="16383" man="1"/>
        <brk id="41872" max="16383" man="1"/>
        <brk id="41924" max="16383" man="1"/>
        <brk id="41976" max="16383" man="1"/>
        <brk id="42028" max="16383" man="1"/>
        <brk id="42080" max="16383" man="1"/>
        <brk id="42132" max="16383" man="1"/>
        <brk id="42184" max="16383" man="1"/>
        <brk id="42236" max="16383" man="1"/>
        <brk id="42288" max="16383" man="1"/>
        <brk id="42340" max="16383" man="1"/>
        <brk id="42392" max="16383" man="1"/>
        <brk id="42444" max="16383" man="1"/>
        <brk id="42496" max="16383" man="1"/>
        <brk id="42548" max="16383" man="1"/>
        <brk id="42600" max="16383" man="1"/>
        <brk id="42652" max="16383" man="1"/>
        <brk id="42704" max="16383" man="1"/>
        <brk id="42756" max="16383" man="1"/>
        <brk id="42808" max="16383" man="1"/>
        <brk id="42860" max="16383" man="1"/>
        <brk id="42912" max="16383" man="1"/>
        <brk id="42964" max="16383" man="1"/>
        <brk id="43016" max="16383" man="1"/>
        <brk id="43068" max="16383" man="1"/>
        <brk id="43120" max="16383" man="1"/>
        <brk id="43172" max="16383" man="1"/>
        <brk id="43224" max="16383" man="1"/>
        <brk id="43276" max="16383" man="1"/>
        <brk id="43328" max="16383" man="1"/>
        <brk id="43380" max="16383" man="1"/>
        <brk id="43432" max="16383" man="1"/>
        <brk id="43484" max="16383" man="1"/>
        <brk id="43536" max="16383" man="1"/>
        <brk id="43588" max="16383" man="1"/>
        <brk id="43640" max="16383" man="1"/>
        <brk id="43692" max="16383" man="1"/>
        <brk id="43744" max="16383" man="1"/>
        <brk id="43796" max="16383" man="1"/>
        <brk id="43848" max="16383" man="1"/>
        <brk id="43900" max="16383" man="1"/>
        <brk id="43952" max="16383" man="1"/>
        <brk id="44004" max="16383" man="1"/>
        <brk id="44056" max="16383" man="1"/>
        <brk id="44108" max="16383" man="1"/>
        <brk id="44160" max="16383" man="1"/>
        <brk id="44212" max="16383" man="1"/>
        <brk id="44264" max="16383" man="1"/>
        <brk id="44316" max="16383" man="1"/>
        <brk id="44368" max="16383" man="1"/>
        <brk id="44420" max="16383" man="1"/>
        <brk id="44472" max="16383" man="1"/>
        <brk id="44524" max="16383" man="1"/>
        <brk id="44576" max="16383" man="1"/>
        <brk id="44628" max="16383" man="1"/>
        <brk id="44680" max="16383" man="1"/>
        <brk id="44732" max="16383" man="1"/>
        <brk id="44784" max="16383" man="1"/>
        <brk id="44836" max="16383" man="1"/>
        <brk id="44888" max="16383" man="1"/>
        <brk id="44940" max="16383" man="1"/>
        <brk id="44992" max="16383" man="1"/>
        <brk id="45044" max="16383" man="1"/>
        <brk id="45096" max="16383" man="1"/>
        <brk id="45148" max="16383" man="1"/>
        <brk id="45200" max="16383" man="1"/>
        <brk id="45252" max="16383" man="1"/>
        <brk id="45304" max="16383" man="1"/>
        <brk id="45356" max="16383" man="1"/>
        <brk id="45408" max="16383" man="1"/>
        <brk id="45460" max="16383" man="1"/>
        <brk id="45512" max="16383" man="1"/>
        <brk id="45564" max="16383" man="1"/>
        <brk id="45616" max="16383" man="1"/>
        <brk id="45668" max="16383" man="1"/>
        <brk id="45720" max="16383" man="1"/>
        <brk id="45772" max="16383" man="1"/>
        <brk id="45824" max="16383" man="1"/>
        <brk id="45876" max="16383" man="1"/>
        <brk id="45928" max="16383" man="1"/>
        <brk id="45980" max="16383" man="1"/>
        <brk id="46032" max="16383" man="1"/>
        <brk id="46084" max="16383" man="1"/>
        <brk id="46136" max="16383" man="1"/>
        <brk id="46188" max="16383" man="1"/>
        <brk id="46240" max="16383" man="1"/>
        <brk id="46292" max="16383" man="1"/>
        <brk id="46344" max="16383" man="1"/>
        <brk id="46396" max="16383" man="1"/>
        <brk id="46448" max="16383" man="1"/>
        <brk id="46500" max="16383" man="1"/>
        <brk id="46552" max="16383" man="1"/>
        <brk id="46604" max="16383" man="1"/>
        <brk id="46656" max="16383" man="1"/>
        <brk id="46708" max="16383" man="1"/>
        <brk id="46760" max="16383" man="1"/>
        <brk id="46812" max="16383" man="1"/>
        <brk id="46864" max="16383" man="1"/>
        <brk id="46916" max="16383" man="1"/>
        <brk id="46968" max="16383" man="1"/>
        <brk id="47020" max="16383" man="1"/>
        <brk id="47072" max="16383" man="1"/>
        <brk id="47124" max="16383" man="1"/>
        <brk id="47176" max="16383" man="1"/>
        <brk id="47228" max="16383" man="1"/>
        <brk id="47280" max="16383" man="1"/>
        <brk id="47332" max="16383" man="1"/>
        <brk id="47384" max="16383" man="1"/>
        <brk id="47436" max="16383" man="1"/>
        <brk id="47488" max="16383" man="1"/>
        <brk id="47540" max="16383" man="1"/>
        <brk id="47592" max="16383" man="1"/>
        <brk id="47644" max="16383" man="1"/>
        <brk id="47696" max="16383" man="1"/>
        <brk id="47748" max="16383" man="1"/>
        <brk id="47800" max="16383" man="1"/>
        <brk id="47852" max="16383" man="1"/>
        <brk id="47904" max="16383" man="1"/>
        <brk id="47956" max="16383" man="1"/>
        <brk id="48008" max="16383" man="1"/>
        <brk id="48060" max="16383" man="1"/>
        <brk id="48112" max="16383" man="1"/>
        <brk id="48164" max="16383" man="1"/>
        <brk id="48216" max="16383" man="1"/>
        <brk id="48268" max="16383" man="1"/>
        <brk id="48320" max="16383" man="1"/>
        <brk id="48372" max="16383" man="1"/>
        <brk id="48424" max="16383" man="1"/>
        <brk id="48476" max="16383" man="1"/>
        <brk id="48528" max="16383" man="1"/>
        <brk id="48580" max="16383" man="1"/>
        <brk id="48632" max="16383" man="1"/>
        <brk id="48684" max="16383" man="1"/>
        <brk id="48736" max="16383" man="1"/>
        <brk id="48788" max="16383" man="1"/>
        <brk id="48840" max="16383" man="1"/>
        <brk id="48892" max="16383" man="1"/>
        <brk id="48944" max="16383" man="1"/>
        <brk id="48996" max="16383" man="1"/>
        <brk id="49048" max="16383" man="1"/>
        <brk id="49100" max="16383" man="1"/>
        <brk id="49152" max="16383" man="1"/>
        <brk id="49204" max="16383" man="1"/>
        <brk id="49256" max="16383" man="1"/>
        <brk id="49308" max="16383" man="1"/>
        <brk id="49360" max="16383" man="1"/>
        <brk id="49412" max="16383" man="1"/>
        <brk id="49464" max="16383" man="1"/>
        <brk id="49516" max="16383" man="1"/>
        <brk id="49568" max="16383" man="1"/>
        <brk id="49620" max="16383" man="1"/>
        <brk id="49672" max="16383" man="1"/>
        <brk id="49724" max="16383" man="1"/>
        <brk id="49776" max="16383" man="1"/>
        <brk id="49828" max="16383" man="1"/>
        <brk id="49880" max="16383" man="1"/>
        <brk id="49932" max="16383" man="1"/>
        <brk id="49984" max="16383" man="1"/>
        <brk id="50036" max="16383" man="1"/>
        <brk id="50088" max="16383" man="1"/>
        <brk id="50140" max="16383" man="1"/>
        <brk id="50192" max="16383" man="1"/>
        <brk id="50244" max="16383" man="1"/>
        <brk id="50296" max="16383" man="1"/>
        <brk id="50348" max="16383" man="1"/>
        <brk id="50400" max="16383" man="1"/>
        <brk id="50452" max="16383" man="1"/>
        <brk id="50504" max="16383" man="1"/>
        <brk id="50556" max="16383" man="1"/>
        <brk id="50608" max="16383" man="1"/>
        <brk id="50660" max="16383" man="1"/>
        <brk id="50712" max="16383" man="1"/>
        <brk id="50764" max="16383" man="1"/>
        <brk id="50816" max="16383" man="1"/>
        <brk id="50868" max="16383" man="1"/>
        <brk id="50920" max="16383" man="1"/>
        <brk id="50972" max="16383" man="1"/>
        <brk id="51024" max="16383" man="1"/>
        <brk id="51076" max="16383" man="1"/>
        <brk id="51128" max="16383" man="1"/>
        <brk id="51180" max="16383" man="1"/>
        <brk id="51232" max="16383" man="1"/>
        <brk id="51284" max="16383" man="1"/>
        <brk id="51336" max="16383" man="1"/>
        <brk id="51388" max="16383" man="1"/>
        <brk id="51440" max="16383" man="1"/>
        <brk id="51492" max="16383" man="1"/>
        <brk id="51544" max="16383" man="1"/>
        <brk id="51596" max="16383" man="1"/>
        <brk id="51648" max="16383" man="1"/>
        <brk id="51700" max="16383" man="1"/>
        <brk id="51752" max="16383" man="1"/>
        <brk id="51804" max="16383" man="1"/>
        <brk id="51856" max="16383" man="1"/>
        <brk id="51908" max="16383" man="1"/>
        <brk id="51960" max="16383" man="1"/>
        <brk id="52012" max="16383" man="1"/>
        <brk id="52064" max="16383" man="1"/>
        <brk id="52116" max="16383" man="1"/>
        <brk id="52168" max="16383" man="1"/>
        <brk id="52220" max="16383" man="1"/>
        <brk id="52272" max="16383" man="1"/>
        <brk id="52324" max="16383" man="1"/>
        <brk id="52376" max="16383" man="1"/>
        <brk id="52428" max="16383" man="1"/>
        <brk id="52480" max="16383" man="1"/>
        <brk id="52532" max="16383" man="1"/>
        <brk id="52584" max="16383" man="1"/>
        <brk id="52636" max="16383" man="1"/>
        <brk id="52688" max="16383" man="1"/>
        <brk id="52740" max="16383" man="1"/>
        <brk id="52792" max="16383" man="1"/>
        <brk id="52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&amp;CPrzedszkole Nr 426&amp;"Times New Roman,Normalny"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EF888661-5C8A-4284-ADB6-9235B415E1B6}" showPageBreaks="1" view="pageLayout" topLeftCell="A8">
      <selection activeCell="E22" sqref="E22"/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30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A10:I10"/>
    <mergeCell ref="A20:I20"/>
    <mergeCell ref="A30:I30"/>
    <mergeCell ref="A35:I35"/>
    <mergeCell ref="A41:B41"/>
    <mergeCell ref="C41:C43"/>
    <mergeCell ref="A42:B42"/>
    <mergeCell ref="A43:B43"/>
    <mergeCell ref="A44:C44"/>
    <mergeCell ref="A45:B45"/>
    <mergeCell ref="A46:B46"/>
    <mergeCell ref="A47:B47"/>
    <mergeCell ref="A48:B48"/>
    <mergeCell ref="A49:B49"/>
    <mergeCell ref="A50:B50"/>
    <mergeCell ref="A51:B51"/>
    <mergeCell ref="A52:B52"/>
    <mergeCell ref="A53:C53"/>
    <mergeCell ref="A54:B54"/>
    <mergeCell ref="A55:B55"/>
    <mergeCell ref="A56:B56"/>
    <mergeCell ref="A57:B57"/>
    <mergeCell ref="A58:B58"/>
    <mergeCell ref="A59:B59"/>
    <mergeCell ref="A60:B60"/>
    <mergeCell ref="A61:B61"/>
    <mergeCell ref="A62:C62"/>
    <mergeCell ref="A63:B63"/>
    <mergeCell ref="A64:B64"/>
    <mergeCell ref="A65:B65"/>
    <mergeCell ref="A66:B66"/>
    <mergeCell ref="A67:C67"/>
    <mergeCell ref="A68:B68"/>
    <mergeCell ref="A69:B69"/>
    <mergeCell ref="A77:E77"/>
    <mergeCell ref="A106:C106"/>
    <mergeCell ref="A107:C107"/>
    <mergeCell ref="A114:G114"/>
    <mergeCell ref="A115:C115"/>
    <mergeCell ref="A116:A117"/>
    <mergeCell ref="B116:F116"/>
    <mergeCell ref="G116:I116"/>
    <mergeCell ref="A124:C124"/>
    <mergeCell ref="A125:C125"/>
    <mergeCell ref="A131:D131"/>
    <mergeCell ref="A132:C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58:I158"/>
    <mergeCell ref="A160:B160"/>
    <mergeCell ref="A167:B167"/>
    <mergeCell ref="A176:I176"/>
    <mergeCell ref="A178:D179"/>
    <mergeCell ref="E178:E179"/>
    <mergeCell ref="F178:H178"/>
    <mergeCell ref="I178:I179"/>
    <mergeCell ref="B180:D180"/>
    <mergeCell ref="B181:D181"/>
    <mergeCell ref="B182:D182"/>
    <mergeCell ref="B183:D183"/>
    <mergeCell ref="B184:D184"/>
    <mergeCell ref="A185:D185"/>
    <mergeCell ref="A190:G190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A204:B204"/>
    <mergeCell ref="A205:B205"/>
    <mergeCell ref="A206:B206"/>
    <mergeCell ref="A207:B207"/>
    <mergeCell ref="A208:B208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26:C226"/>
    <mergeCell ref="A229:B229"/>
    <mergeCell ref="A230:B230"/>
    <mergeCell ref="A231:B231"/>
    <mergeCell ref="A232:B232"/>
    <mergeCell ref="A233:B233"/>
    <mergeCell ref="A234:B234"/>
    <mergeCell ref="A235:B235"/>
    <mergeCell ref="A236:B236"/>
    <mergeCell ref="A237:B237"/>
    <mergeCell ref="A238:B238"/>
    <mergeCell ref="A239:B239"/>
    <mergeCell ref="A240:B240"/>
    <mergeCell ref="A241:B241"/>
    <mergeCell ref="A242:B242"/>
    <mergeCell ref="A245:D245"/>
    <mergeCell ref="A247:B247"/>
    <mergeCell ref="A248:B248"/>
    <mergeCell ref="A249:B249"/>
    <mergeCell ref="A250:B250"/>
    <mergeCell ref="A256:E256"/>
    <mergeCell ref="B258:C258"/>
    <mergeCell ref="D258:E258"/>
    <mergeCell ref="B260:E260"/>
    <mergeCell ref="B268:E268"/>
    <mergeCell ref="A278:D278"/>
    <mergeCell ref="A280:B280"/>
    <mergeCell ref="A281:B281"/>
    <mergeCell ref="A282:B282"/>
    <mergeCell ref="A283:B283"/>
    <mergeCell ref="A284:B284"/>
    <mergeCell ref="A285:B285"/>
    <mergeCell ref="A286:B286"/>
    <mergeCell ref="A287:B287"/>
    <mergeCell ref="A288:B288"/>
    <mergeCell ref="A289:B289"/>
    <mergeCell ref="A290:B290"/>
    <mergeCell ref="A291:D291"/>
    <mergeCell ref="A293:B293"/>
    <mergeCell ref="A294:B294"/>
    <mergeCell ref="A295:B295"/>
    <mergeCell ref="A296:B296"/>
    <mergeCell ref="A297:B297"/>
    <mergeCell ref="A298:B298"/>
    <mergeCell ref="A299:B299"/>
    <mergeCell ref="A300:B300"/>
    <mergeCell ref="A301:B301"/>
    <mergeCell ref="A302:B302"/>
    <mergeCell ref="A303:B303"/>
    <mergeCell ref="A304:B304"/>
    <mergeCell ref="A305:B305"/>
    <mergeCell ref="A306:B306"/>
    <mergeCell ref="A307:B307"/>
    <mergeCell ref="A308:B308"/>
    <mergeCell ref="A309:B309"/>
    <mergeCell ref="A310:B310"/>
    <mergeCell ref="A311:B311"/>
    <mergeCell ref="A312:B312"/>
    <mergeCell ref="A313:B313"/>
    <mergeCell ref="A314:B314"/>
    <mergeCell ref="A315:B315"/>
    <mergeCell ref="A316:B316"/>
    <mergeCell ref="A317:B317"/>
    <mergeCell ref="A318:B318"/>
    <mergeCell ref="A319:B319"/>
    <mergeCell ref="A320:B320"/>
    <mergeCell ref="A321:B321"/>
    <mergeCell ref="A322:B322"/>
    <mergeCell ref="A323:B323"/>
    <mergeCell ref="A326:C326"/>
    <mergeCell ref="A329:C329"/>
    <mergeCell ref="A331:B331"/>
    <mergeCell ref="G331:H331"/>
    <mergeCell ref="A332:B332"/>
    <mergeCell ref="G332:H332"/>
    <mergeCell ref="A333:B333"/>
    <mergeCell ref="G333:H333"/>
    <mergeCell ref="A334:B334"/>
    <mergeCell ref="A335:B335"/>
    <mergeCell ref="A336:B336"/>
    <mergeCell ref="A337:B337"/>
    <mergeCell ref="A338:B338"/>
    <mergeCell ref="A339:B339"/>
    <mergeCell ref="A340:B340"/>
    <mergeCell ref="A341:B341"/>
    <mergeCell ref="A342:B342"/>
    <mergeCell ref="A343:B343"/>
    <mergeCell ref="A344:B344"/>
    <mergeCell ref="A345:B345"/>
    <mergeCell ref="A346:B346"/>
    <mergeCell ref="A347:B347"/>
    <mergeCell ref="A348:B348"/>
    <mergeCell ref="A349:B349"/>
    <mergeCell ref="A350:B350"/>
    <mergeCell ref="A351:B351"/>
    <mergeCell ref="A352:B352"/>
    <mergeCell ref="A353:B353"/>
    <mergeCell ref="A354:B354"/>
    <mergeCell ref="A359:E359"/>
    <mergeCell ref="A361:B361"/>
    <mergeCell ref="A362:B362"/>
    <mergeCell ref="A363:B363"/>
    <mergeCell ref="A364:B364"/>
    <mergeCell ref="A365:B365"/>
    <mergeCell ref="A366:B366"/>
    <mergeCell ref="A367:B367"/>
    <mergeCell ref="A368:B368"/>
    <mergeCell ref="A369:B369"/>
    <mergeCell ref="A370:B370"/>
    <mergeCell ref="A371:B371"/>
    <mergeCell ref="A372:B372"/>
    <mergeCell ref="A373:B373"/>
    <mergeCell ref="A374:B374"/>
    <mergeCell ref="A375:B375"/>
    <mergeCell ref="A378:D378"/>
    <mergeCell ref="A380:B380"/>
    <mergeCell ref="A381:B381"/>
    <mergeCell ref="A382:B382"/>
    <mergeCell ref="A385:E385"/>
    <mergeCell ref="A387:B387"/>
    <mergeCell ref="A388:B388"/>
    <mergeCell ref="A390:E390"/>
    <mergeCell ref="A395:I395"/>
    <mergeCell ref="A397:I397"/>
    <mergeCell ref="A399:A400"/>
    <mergeCell ref="B399:D399"/>
    <mergeCell ref="E399:G399"/>
    <mergeCell ref="H399:J399"/>
    <mergeCell ref="A414:C414"/>
    <mergeCell ref="A416:B416"/>
    <mergeCell ref="A417:B417"/>
    <mergeCell ref="A418:B418"/>
    <mergeCell ref="A419:B419"/>
    <mergeCell ref="A420:B420"/>
    <mergeCell ref="A421:B421"/>
    <mergeCell ref="A422:B422"/>
    <mergeCell ref="A423:B423"/>
    <mergeCell ref="A424:B424"/>
    <mergeCell ref="A425:B425"/>
    <mergeCell ref="A426:B426"/>
    <mergeCell ref="A427:B427"/>
    <mergeCell ref="A428:B428"/>
    <mergeCell ref="A429:B429"/>
    <mergeCell ref="A431:E431"/>
    <mergeCell ref="B433:E433"/>
    <mergeCell ref="C434:E434"/>
    <mergeCell ref="A440:E440"/>
    <mergeCell ref="A442:B442"/>
    <mergeCell ref="A443:B443"/>
    <mergeCell ref="A444:B444"/>
    <mergeCell ref="A445:B445"/>
    <mergeCell ref="A446:B446"/>
    <mergeCell ref="A452:B452"/>
    <mergeCell ref="C452:D452"/>
    <mergeCell ref="A456:D456"/>
    <mergeCell ref="A457:C457"/>
    <mergeCell ref="A459:B459"/>
    <mergeCell ref="A460:B460"/>
    <mergeCell ref="A461:B461"/>
    <mergeCell ref="A462:B462"/>
    <mergeCell ref="A463:B463"/>
    <mergeCell ref="A464:B464"/>
    <mergeCell ref="A499:I499"/>
    <mergeCell ref="A501:D501"/>
    <mergeCell ref="A502:B502"/>
    <mergeCell ref="C502:D502"/>
    <mergeCell ref="A503:B503"/>
    <mergeCell ref="C503:D503"/>
    <mergeCell ref="A514:C514"/>
    <mergeCell ref="A516:D516"/>
    <mergeCell ref="A517:D517"/>
    <mergeCell ref="A518:D518"/>
    <mergeCell ref="A519:D519"/>
    <mergeCell ref="A520:D520"/>
    <mergeCell ref="A521:D521"/>
    <mergeCell ref="A522:D522"/>
    <mergeCell ref="A523:D523"/>
    <mergeCell ref="A524:D524"/>
    <mergeCell ref="A525:D525"/>
    <mergeCell ref="A526:D526"/>
    <mergeCell ref="A527:D527"/>
    <mergeCell ref="A528:D528"/>
    <mergeCell ref="A529:D529"/>
    <mergeCell ref="A530:D530"/>
    <mergeCell ref="A531:D531"/>
    <mergeCell ref="A532:D532"/>
    <mergeCell ref="A533:D533"/>
    <mergeCell ref="A534:D534"/>
    <mergeCell ref="A535:D535"/>
    <mergeCell ref="A536:D536"/>
    <mergeCell ref="A537:D537"/>
    <mergeCell ref="A538:D538"/>
    <mergeCell ref="A539:D539"/>
    <mergeCell ref="A540:D540"/>
    <mergeCell ref="A541:D541"/>
    <mergeCell ref="A542:D542"/>
    <mergeCell ref="A543:D543"/>
    <mergeCell ref="A544:D544"/>
    <mergeCell ref="A545:D545"/>
    <mergeCell ref="A546:D546"/>
    <mergeCell ref="A547:D547"/>
    <mergeCell ref="A548:D548"/>
    <mergeCell ref="A549:D549"/>
    <mergeCell ref="A550:D550"/>
    <mergeCell ref="A551:D551"/>
    <mergeCell ref="A552:D552"/>
    <mergeCell ref="A553:D553"/>
    <mergeCell ref="A554:D554"/>
    <mergeCell ref="A555:D555"/>
    <mergeCell ref="A556:D556"/>
    <mergeCell ref="A557:D557"/>
    <mergeCell ref="A558:D558"/>
    <mergeCell ref="A559:D559"/>
    <mergeCell ref="A560:D560"/>
    <mergeCell ref="A562:D562"/>
    <mergeCell ref="A564:B564"/>
    <mergeCell ref="C564:C565"/>
    <mergeCell ref="D564:D565"/>
    <mergeCell ref="A565:B565"/>
    <mergeCell ref="A566:B566"/>
    <mergeCell ref="A567:B567"/>
    <mergeCell ref="A568:B568"/>
    <mergeCell ref="A569:B569"/>
    <mergeCell ref="A570:B570"/>
    <mergeCell ref="A571:B571"/>
    <mergeCell ref="A572:B572"/>
    <mergeCell ref="A573:B573"/>
    <mergeCell ref="A574:B574"/>
    <mergeCell ref="A575:B575"/>
    <mergeCell ref="A576:B576"/>
    <mergeCell ref="A579:C579"/>
    <mergeCell ref="A581:D581"/>
    <mergeCell ref="A582:D582"/>
    <mergeCell ref="A583:D583"/>
    <mergeCell ref="A584:D584"/>
    <mergeCell ref="A585:D585"/>
    <mergeCell ref="A586:D586"/>
    <mergeCell ref="A587:D587"/>
    <mergeCell ref="A588:D588"/>
    <mergeCell ref="A589:D589"/>
    <mergeCell ref="A590:D590"/>
    <mergeCell ref="A591:D591"/>
    <mergeCell ref="A592:D592"/>
    <mergeCell ref="A593:D593"/>
    <mergeCell ref="A594:D594"/>
    <mergeCell ref="A595:D595"/>
    <mergeCell ref="A596:D596"/>
    <mergeCell ref="A597:D597"/>
    <mergeCell ref="A598:D598"/>
    <mergeCell ref="A601:D601"/>
    <mergeCell ref="A603:D603"/>
    <mergeCell ref="A604:D604"/>
    <mergeCell ref="A605:D605"/>
    <mergeCell ref="A606:D606"/>
    <mergeCell ref="A607:D607"/>
    <mergeCell ref="A608:D608"/>
    <mergeCell ref="A609:D609"/>
    <mergeCell ref="A610:D610"/>
    <mergeCell ref="A611:D611"/>
    <mergeCell ref="A612:D612"/>
    <mergeCell ref="A613:D613"/>
    <mergeCell ref="A614:D614"/>
    <mergeCell ref="A615:D615"/>
    <mergeCell ref="A616:D616"/>
    <mergeCell ref="A617:D617"/>
    <mergeCell ref="A618:D618"/>
    <mergeCell ref="A623:D623"/>
    <mergeCell ref="A624:D624"/>
    <mergeCell ref="A625:D625"/>
    <mergeCell ref="A626:D626"/>
    <mergeCell ref="A627:D627"/>
    <mergeCell ref="A628:D628"/>
    <mergeCell ref="A629:D629"/>
    <mergeCell ref="A630:D630"/>
    <mergeCell ref="A631:D631"/>
    <mergeCell ref="A632:D632"/>
    <mergeCell ref="A633:D633"/>
    <mergeCell ref="A634:D634"/>
    <mergeCell ref="A635:D635"/>
    <mergeCell ref="A636:D636"/>
    <mergeCell ref="A637:D637"/>
    <mergeCell ref="A640:C640"/>
    <mergeCell ref="A642:D642"/>
    <mergeCell ref="A643:D643"/>
    <mergeCell ref="A644:D644"/>
    <mergeCell ref="A645:D645"/>
    <mergeCell ref="A646:D646"/>
    <mergeCell ref="A647:D647"/>
    <mergeCell ref="A648:D648"/>
    <mergeCell ref="A649:D649"/>
    <mergeCell ref="A650:D650"/>
    <mergeCell ref="A651:D651"/>
    <mergeCell ref="A652:D652"/>
    <mergeCell ref="A653:D653"/>
    <mergeCell ref="A654:D654"/>
    <mergeCell ref="A655:D655"/>
    <mergeCell ref="A662:F662"/>
    <mergeCell ref="A664:B665"/>
    <mergeCell ref="C664:F664"/>
    <mergeCell ref="A666:B666"/>
    <mergeCell ref="A667:B667"/>
    <mergeCell ref="A668:B668"/>
    <mergeCell ref="A669:B669"/>
    <mergeCell ref="A670:B670"/>
    <mergeCell ref="A671:B671"/>
    <mergeCell ref="C715:D715"/>
    <mergeCell ref="F715:G715"/>
    <mergeCell ref="C716:D716"/>
    <mergeCell ref="F716:G716"/>
    <mergeCell ref="A672:B672"/>
    <mergeCell ref="A675:F675"/>
    <mergeCell ref="A677:D677"/>
    <mergeCell ref="A679:B679"/>
    <mergeCell ref="A680:B680"/>
    <mergeCell ref="C714:D714"/>
  </mergeCells>
  <pageMargins left="0.11811023622047245" right="0.11811023622047245" top="0.86614173228346458" bottom="0.15748031496062992" header="0.31496062992125984" footer="0.31496062992125984"/>
  <pageSetup paperSize="9" scale="77" orientation="landscape" r:id="rId18"/>
  <headerFooter>
    <oddHeader>&amp;CPrzedszkole Nr 426&amp;"Times New Roman,Normalny"
Informacja dodatkowa do sprawozdania finansowego za rok obrotowy zakończony 31 grudnia 2019r.
II. Dodatkowe informacje i objaśnienia</oddHeader>
    <oddFooter>&amp;CWprowadzenie oraz dodatkowe  informacje i objaśnienia stanowią integralną część sprawozdania finansowego</oddFooter>
  </headerFooter>
  <rowBreaks count="22" manualBreakCount="22">
    <brk id="38" max="16383" man="1"/>
    <brk id="74" max="16383" man="1"/>
    <brk id="104" max="8" man="1"/>
    <brk id="128" max="16383" man="1"/>
    <brk id="157" max="8" man="1"/>
    <brk id="188" max="16383" man="1"/>
    <brk id="225" max="16383" man="1"/>
    <brk id="255" max="16383" man="1"/>
    <brk id="290" max="16383" man="1"/>
    <brk id="327" max="16383" man="1"/>
    <brk id="357" max="16383" man="1"/>
    <brk id="394" max="16383" man="1"/>
    <brk id="429" max="16383" man="1"/>
    <brk id="470" max="16383" man="1"/>
    <brk id="512" max="8" man="1"/>
    <brk id="560" max="16383" man="1"/>
    <brk id="578" max="16383" man="1"/>
    <brk id="619" max="16383" man="1"/>
    <brk id="660" max="16383" man="1"/>
    <brk id="694" max="16383" man="1"/>
    <brk id="740" max="16383" man="1"/>
    <brk id="7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P426</vt:lpstr>
    </vt:vector>
  </TitlesOfParts>
  <Company>UMstW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atyrakowska</dc:creator>
  <cp:lastModifiedBy>Monika Chrzanowska</cp:lastModifiedBy>
  <cp:lastPrinted>2020-05-28T10:47:54Z</cp:lastPrinted>
  <dcterms:created xsi:type="dcterms:W3CDTF">2005-12-16T09:59:57Z</dcterms:created>
  <dcterms:modified xsi:type="dcterms:W3CDTF">2020-05-28T12:49:03Z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Załaczniki nr 1 - 49.xls</vt:lpwstr>
  </property>
</Properties>
</file>