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mechocka\Desktop\"/>
    </mc:Choice>
  </mc:AlternateContent>
  <bookViews>
    <workbookView xWindow="0" yWindow="0" windowWidth="24000" windowHeight="9735"/>
  </bookViews>
  <sheets>
    <sheet name="ZS127" sheetId="4" r:id="rId1"/>
  </sheets>
  <calcPr calcId="152511"/>
  <customWorkbookViews>
    <customWorkbookView name="Bożena Bartosińska - Widok osobisty" guid="{18EF27A2-269E-4323-8012-25B381DD6150}" mergeInterval="0" personalView="1" maximized="1" xWindow="-8" yWindow="-8" windowWidth="1616" windowHeight="876" activeSheetId="2"/>
    <customWorkbookView name="Małgorzata Mechocka - Widok osobisty" guid="{CA5463D0-8E9C-4FA9-921B-1DE66A633D3C}" mergeInterval="0" personalView="1" maximized="1" xWindow="-8" yWindow="-8" windowWidth="1936" windowHeight="1056" activeSheetId="2"/>
    <customWorkbookView name="Jolanta Brzozowska - Widok osobisty" guid="{7EDF89BA-3278-4E7D-90B1-1AF490D14362}" mergeInterval="0" personalView="1" maximized="1" xWindow="1" yWindow="1" windowWidth="1916" windowHeight="851" activeSheetId="1"/>
  </customWorkbookViews>
</workbook>
</file>

<file path=xl/calcChain.xml><?xml version="1.0" encoding="utf-8"?>
<calcChain xmlns="http://schemas.openxmlformats.org/spreadsheetml/2006/main">
  <c r="F636" i="4" l="1"/>
  <c r="F561" i="4"/>
  <c r="D386" i="4" l="1"/>
  <c r="C386" i="4"/>
  <c r="D395" i="4"/>
  <c r="C395" i="4"/>
  <c r="K420" i="4" l="1"/>
  <c r="K419" i="4"/>
  <c r="K418" i="4"/>
  <c r="K417" i="4"/>
  <c r="K416" i="4"/>
  <c r="J415" i="4"/>
  <c r="I415" i="4"/>
  <c r="H415" i="4"/>
  <c r="K414" i="4"/>
  <c r="K413" i="4"/>
  <c r="K412" i="4"/>
  <c r="J411" i="4"/>
  <c r="I411" i="4"/>
  <c r="H411" i="4"/>
  <c r="H421" i="4" s="1"/>
  <c r="K410" i="4"/>
  <c r="F675" i="4"/>
  <c r="E675" i="4"/>
  <c r="F656" i="4"/>
  <c r="E656" i="4"/>
  <c r="F653" i="4"/>
  <c r="E653" i="4"/>
  <c r="F610" i="4"/>
  <c r="E610" i="4"/>
  <c r="D592" i="4"/>
  <c r="C592" i="4"/>
  <c r="D587" i="4"/>
  <c r="C587" i="4"/>
  <c r="D583" i="4"/>
  <c r="C583" i="4"/>
  <c r="E561" i="4"/>
  <c r="F540" i="4"/>
  <c r="E540" i="4"/>
  <c r="F530" i="4"/>
  <c r="E530" i="4"/>
  <c r="D429" i="4"/>
  <c r="C429" i="4"/>
  <c r="D426" i="4"/>
  <c r="C426" i="4"/>
  <c r="D354" i="4"/>
  <c r="C354" i="4"/>
  <c r="D349" i="4"/>
  <c r="C349" i="4"/>
  <c r="H185" i="4"/>
  <c r="J181" i="4"/>
  <c r="J182" i="4"/>
  <c r="J183" i="4"/>
  <c r="J184" i="4"/>
  <c r="J180" i="4"/>
  <c r="C61" i="4"/>
  <c r="C57" i="4"/>
  <c r="C50" i="4"/>
  <c r="C46" i="4"/>
  <c r="F696" i="4"/>
  <c r="F702" i="4" s="1"/>
  <c r="E696" i="4"/>
  <c r="E702" i="4" s="1"/>
  <c r="D696" i="4"/>
  <c r="D702" i="4" s="1"/>
  <c r="C696" i="4"/>
  <c r="C702" i="4" s="1"/>
  <c r="F672" i="4"/>
  <c r="E672" i="4"/>
  <c r="F659" i="4"/>
  <c r="E659" i="4"/>
  <c r="F649" i="4"/>
  <c r="E649" i="4"/>
  <c r="E636" i="4"/>
  <c r="F631" i="4"/>
  <c r="E631" i="4"/>
  <c r="F605" i="4"/>
  <c r="E605" i="4"/>
  <c r="F558" i="4"/>
  <c r="E558" i="4"/>
  <c r="F555" i="4"/>
  <c r="E555" i="4"/>
  <c r="F547" i="4"/>
  <c r="E547" i="4"/>
  <c r="C506" i="4"/>
  <c r="B506" i="4"/>
  <c r="C501" i="4"/>
  <c r="B501" i="4"/>
  <c r="C495" i="4"/>
  <c r="B495" i="4"/>
  <c r="C490" i="4"/>
  <c r="B490" i="4"/>
  <c r="C460" i="4"/>
  <c r="E451" i="4"/>
  <c r="D451" i="4"/>
  <c r="C451" i="4"/>
  <c r="B451" i="4"/>
  <c r="D434" i="4"/>
  <c r="D433" i="4" s="1"/>
  <c r="C434" i="4"/>
  <c r="C433" i="4" s="1"/>
  <c r="E420" i="4"/>
  <c r="E419" i="4"/>
  <c r="E418" i="4"/>
  <c r="E417" i="4"/>
  <c r="E416" i="4"/>
  <c r="G415" i="4"/>
  <c r="F415" i="4"/>
  <c r="D415" i="4"/>
  <c r="C415" i="4"/>
  <c r="B415" i="4"/>
  <c r="E414" i="4"/>
  <c r="E413" i="4"/>
  <c r="E412" i="4"/>
  <c r="G411" i="4"/>
  <c r="G421" i="4" s="1"/>
  <c r="F411" i="4"/>
  <c r="D411" i="4"/>
  <c r="C411" i="4"/>
  <c r="B411" i="4"/>
  <c r="E410" i="4"/>
  <c r="D389" i="4"/>
  <c r="C389" i="4"/>
  <c r="D375" i="4"/>
  <c r="C375" i="4"/>
  <c r="D367" i="4"/>
  <c r="C367" i="4"/>
  <c r="D333" i="4"/>
  <c r="C333" i="4"/>
  <c r="D303" i="4"/>
  <c r="D324" i="4" s="1"/>
  <c r="C303" i="4"/>
  <c r="C324" i="4" s="1"/>
  <c r="D290" i="4"/>
  <c r="C290" i="4"/>
  <c r="E275" i="4"/>
  <c r="D275" i="4"/>
  <c r="C275" i="4"/>
  <c r="B275" i="4"/>
  <c r="E267" i="4"/>
  <c r="D267" i="4"/>
  <c r="C267" i="4"/>
  <c r="B267" i="4"/>
  <c r="D250" i="4"/>
  <c r="C250" i="4"/>
  <c r="D238" i="4"/>
  <c r="C238" i="4"/>
  <c r="D234" i="4"/>
  <c r="C234" i="4"/>
  <c r="G222" i="4"/>
  <c r="G221" i="4"/>
  <c r="G220" i="4"/>
  <c r="G219" i="4"/>
  <c r="G218" i="4"/>
  <c r="G217" i="4"/>
  <c r="G216" i="4"/>
  <c r="G215" i="4"/>
  <c r="G214" i="4"/>
  <c r="G213" i="4"/>
  <c r="G212" i="4"/>
  <c r="G211" i="4"/>
  <c r="G210" i="4"/>
  <c r="G209" i="4"/>
  <c r="G208" i="4"/>
  <c r="G207" i="4"/>
  <c r="G206" i="4"/>
  <c r="G205" i="4"/>
  <c r="G204" i="4"/>
  <c r="G203" i="4"/>
  <c r="F202" i="4"/>
  <c r="F223" i="4" s="1"/>
  <c r="E202" i="4"/>
  <c r="E223" i="4" s="1"/>
  <c r="D202" i="4"/>
  <c r="D223" i="4" s="1"/>
  <c r="C202" i="4"/>
  <c r="C223" i="4" s="1"/>
  <c r="G201" i="4"/>
  <c r="G200" i="4"/>
  <c r="G199" i="4"/>
  <c r="G198" i="4"/>
  <c r="G197" i="4"/>
  <c r="G196" i="4"/>
  <c r="G195" i="4"/>
  <c r="G194" i="4"/>
  <c r="G193" i="4"/>
  <c r="I185" i="4"/>
  <c r="G185" i="4"/>
  <c r="F185" i="4"/>
  <c r="E185" i="4"/>
  <c r="G173" i="4"/>
  <c r="F173" i="4"/>
  <c r="E173" i="4"/>
  <c r="G166" i="4"/>
  <c r="F166" i="4"/>
  <c r="E166" i="4"/>
  <c r="D134" i="4"/>
  <c r="C134" i="4"/>
  <c r="J121" i="4"/>
  <c r="I121" i="4"/>
  <c r="G121" i="4"/>
  <c r="F121" i="4"/>
  <c r="E121" i="4"/>
  <c r="D121" i="4"/>
  <c r="C121" i="4"/>
  <c r="B121" i="4"/>
  <c r="E101" i="4"/>
  <c r="E100" i="4"/>
  <c r="E99" i="4"/>
  <c r="D98" i="4"/>
  <c r="C98" i="4"/>
  <c r="B98" i="4"/>
  <c r="E97" i="4"/>
  <c r="E96" i="4" s="1"/>
  <c r="D96" i="4"/>
  <c r="C96" i="4"/>
  <c r="B96" i="4"/>
  <c r="E95" i="4"/>
  <c r="E92" i="4"/>
  <c r="E91" i="4"/>
  <c r="E90" i="4"/>
  <c r="D89" i="4"/>
  <c r="C89" i="4"/>
  <c r="B89" i="4"/>
  <c r="E88" i="4"/>
  <c r="E87" i="4"/>
  <c r="D86" i="4"/>
  <c r="C86" i="4"/>
  <c r="B86" i="4"/>
  <c r="B93" i="4" s="1"/>
  <c r="E85" i="4"/>
  <c r="C72" i="4"/>
  <c r="C70" i="4"/>
  <c r="I36" i="4"/>
  <c r="G36" i="4"/>
  <c r="F36" i="4"/>
  <c r="E36" i="4"/>
  <c r="D36" i="4"/>
  <c r="C36" i="4"/>
  <c r="B36" i="4"/>
  <c r="I34" i="4"/>
  <c r="G34" i="4"/>
  <c r="F34" i="4"/>
  <c r="E34" i="4"/>
  <c r="D34" i="4"/>
  <c r="C34" i="4"/>
  <c r="B34" i="4"/>
  <c r="J33" i="4"/>
  <c r="J32" i="4"/>
  <c r="J31" i="4"/>
  <c r="J28" i="4"/>
  <c r="J27" i="4"/>
  <c r="I26" i="4"/>
  <c r="G26" i="4"/>
  <c r="F26" i="4"/>
  <c r="E26" i="4"/>
  <c r="D26" i="4"/>
  <c r="C26" i="4"/>
  <c r="B26" i="4"/>
  <c r="J25" i="4"/>
  <c r="J24" i="4"/>
  <c r="J23" i="4"/>
  <c r="I22" i="4"/>
  <c r="G22" i="4"/>
  <c r="F22" i="4"/>
  <c r="E22" i="4"/>
  <c r="D22" i="4"/>
  <c r="C22" i="4"/>
  <c r="B22" i="4"/>
  <c r="J21" i="4"/>
  <c r="J18" i="4"/>
  <c r="J17" i="4"/>
  <c r="I16" i="4"/>
  <c r="G16" i="4"/>
  <c r="F16" i="4"/>
  <c r="E16" i="4"/>
  <c r="D16" i="4"/>
  <c r="D19" i="4" s="1"/>
  <c r="C16" i="4"/>
  <c r="B16" i="4"/>
  <c r="J15" i="4"/>
  <c r="J14" i="4"/>
  <c r="J13" i="4"/>
  <c r="I12" i="4"/>
  <c r="G12" i="4"/>
  <c r="F12" i="4"/>
  <c r="E12" i="4"/>
  <c r="C12" i="4"/>
  <c r="B12" i="4"/>
  <c r="J11" i="4"/>
  <c r="C102" i="4" l="1"/>
  <c r="I19" i="4"/>
  <c r="I37" i="4" s="1"/>
  <c r="D29" i="4"/>
  <c r="I29" i="4"/>
  <c r="F29" i="4"/>
  <c r="F622" i="4"/>
  <c r="D421" i="4"/>
  <c r="C421" i="4"/>
  <c r="J421" i="4"/>
  <c r="C93" i="4"/>
  <c r="C242" i="4"/>
  <c r="B489" i="4"/>
  <c r="E411" i="4"/>
  <c r="F19" i="4"/>
  <c r="F37" i="4" s="1"/>
  <c r="B29" i="4"/>
  <c r="D380" i="4"/>
  <c r="E629" i="4"/>
  <c r="E643" i="4" s="1"/>
  <c r="F652" i="4"/>
  <c r="F666" i="4" s="1"/>
  <c r="K411" i="4"/>
  <c r="D242" i="4"/>
  <c r="C500" i="4"/>
  <c r="I421" i="4"/>
  <c r="K415" i="4"/>
  <c r="C29" i="4"/>
  <c r="J26" i="4"/>
  <c r="D93" i="4"/>
  <c r="D344" i="4"/>
  <c r="D359" i="4" s="1"/>
  <c r="D599" i="4"/>
  <c r="B19" i="4"/>
  <c r="C599" i="4"/>
  <c r="J16" i="4"/>
  <c r="J12" i="4"/>
  <c r="J34" i="4"/>
  <c r="E98" i="4"/>
  <c r="E102" i="4" s="1"/>
  <c r="B102" i="4"/>
  <c r="F685" i="4"/>
  <c r="J22" i="4"/>
  <c r="E89" i="4"/>
  <c r="E652" i="4"/>
  <c r="E622" i="4"/>
  <c r="E546" i="4"/>
  <c r="D443" i="4"/>
  <c r="C443" i="4"/>
  <c r="D102" i="4"/>
  <c r="E415" i="4"/>
  <c r="E421" i="4" s="1"/>
  <c r="J36" i="4"/>
  <c r="G19" i="4"/>
  <c r="C380" i="4"/>
  <c r="B421" i="4"/>
  <c r="C489" i="4"/>
  <c r="F546" i="4"/>
  <c r="F577" i="4" s="1"/>
  <c r="E685" i="4"/>
  <c r="F629" i="4"/>
  <c r="E86" i="4"/>
  <c r="C19" i="4"/>
  <c r="G29" i="4"/>
  <c r="E29" i="4"/>
  <c r="F421" i="4"/>
  <c r="E19" i="4"/>
  <c r="G202" i="4"/>
  <c r="G223" i="4" s="1"/>
  <c r="B500" i="4"/>
  <c r="C344" i="4"/>
  <c r="C359" i="4" s="1"/>
  <c r="J185" i="4"/>
  <c r="C65" i="4"/>
  <c r="C54" i="4"/>
  <c r="D37" i="4"/>
  <c r="K421" i="4" l="1"/>
  <c r="E93" i="4"/>
  <c r="B37" i="4"/>
  <c r="J29" i="4"/>
  <c r="E577" i="4"/>
  <c r="C37" i="4"/>
  <c r="J19" i="4"/>
  <c r="E666" i="4"/>
  <c r="F643" i="4"/>
  <c r="G37" i="4"/>
  <c r="E37" i="4"/>
  <c r="C73" i="4"/>
  <c r="J37" i="4" l="1"/>
</calcChain>
</file>

<file path=xl/sharedStrings.xml><?xml version="1.0" encoding="utf-8"?>
<sst xmlns="http://schemas.openxmlformats.org/spreadsheetml/2006/main" count="688" uniqueCount="446">
  <si>
    <t>Załącznik nr 21</t>
  </si>
  <si>
    <t>do Zasad obiegu oraz kontroli sprawozdań budżetowych, sprawozdań w zakresie operacji finansowych i sprawozdań  finansowych w Urzędzie m.st. Warszawy i  jednostkach organizacyjnych m.st. Warszawy</t>
  </si>
  <si>
    <t xml:space="preserve">II.1.1.a. Rzeczowy majątek trwały - zmiany w ciągu roku obrotowego </t>
  </si>
  <si>
    <t>ŚRODKI TRWAŁE</t>
  </si>
  <si>
    <t>Rzeczowy majątek trwały</t>
  </si>
  <si>
    <t>Grunty</t>
  </si>
  <si>
    <t>w tym: Grunty stanowiące własność jednostki samorządu terytorialnego, przekazane w użytkowanie wieczyste innym podmiotom</t>
  </si>
  <si>
    <t>Budynki, lokale i obiekty inżynierii lądowej i wodnej</t>
  </si>
  <si>
    <t>Urządzenia techniczne i maszyny</t>
  </si>
  <si>
    <t>Środki transportu</t>
  </si>
  <si>
    <t>Inne środki trwałe</t>
  </si>
  <si>
    <t>Środki trwałe w budowie (inwestycje) oraz zaliczki na poczet inwestycji</t>
  </si>
  <si>
    <t>RAZEM</t>
  </si>
  <si>
    <t>Wartość początkowa</t>
  </si>
  <si>
    <t xml:space="preserve">Saldo otwarcia </t>
  </si>
  <si>
    <t>Zwiększenia, w tym:</t>
  </si>
  <si>
    <t>Nabycie</t>
  </si>
  <si>
    <t>Inne</t>
  </si>
  <si>
    <t>Przemieszczenia</t>
  </si>
  <si>
    <t>Zmniejszenia, w tym:</t>
  </si>
  <si>
    <t>Likwidacja i sprzedaż</t>
  </si>
  <si>
    <t>Saldo zamknięcia</t>
  </si>
  <si>
    <t>Umorzenie</t>
  </si>
  <si>
    <t>Saldo otwarcia</t>
  </si>
  <si>
    <t>Amortyzacja okresu</t>
  </si>
  <si>
    <t>Odpisy aktualizujące</t>
  </si>
  <si>
    <t>Zwiększenia</t>
  </si>
  <si>
    <t>Zmniejszenia</t>
  </si>
  <si>
    <t>Wartość netto</t>
  </si>
  <si>
    <t xml:space="preserve">II.1.1.b. Wartości niematerialne i prawne  - zmiany w ciągu roku obrotowego </t>
  </si>
  <si>
    <t>WARTOŚCI NIEMATERIALNE I PRAWNE</t>
  </si>
  <si>
    <t>Wartości niematerialne i prawne ogółem</t>
  </si>
  <si>
    <t xml:space="preserve">Saldo zamknięcia </t>
  </si>
  <si>
    <t xml:space="preserve">II.1.1.c. Informacja o zasobach dóbr kultury (zabytkach) </t>
  </si>
  <si>
    <t>Wyszczególnienie</t>
  </si>
  <si>
    <t>Zabytki ruchome (w szczególności: dzieła sztuk plastycznych, rzemiosła artystycznego, numizmaty, pamiątki historyczne, materiały biblioteczne, instrumenty muzyczne, wytwory sztuki ludowej)</t>
  </si>
  <si>
    <t>Zabytki nieruchome (w szczególności: dzieła architektury i budownictwa, pomniki, tablice pamiątkowe, cmentarze, parki i ogrody, obiekty techniki)</t>
  </si>
  <si>
    <t>Zabytki archeologiczne (w szczególności: pozostałości terenowe pradziejowego i historycznego osadnictwa, kurhany, relikty działalności gospodarczej, religijnej i artystycznej)</t>
  </si>
  <si>
    <t>Ogółem</t>
  </si>
  <si>
    <t>Wartość początkowa na początek okresu</t>
  </si>
  <si>
    <t>1. Zakup</t>
  </si>
  <si>
    <t>2. Inne</t>
  </si>
  <si>
    <t>1. Sprzedaż</t>
  </si>
  <si>
    <t xml:space="preserve">2. Przekazanie </t>
  </si>
  <si>
    <t>3. Inne (likwidacja)</t>
  </si>
  <si>
    <t>Wartość początkowa na koniec okresu</t>
  </si>
  <si>
    <t xml:space="preserve">Odpisy aktualizujące </t>
  </si>
  <si>
    <t xml:space="preserve">Odpisy na początek okresu </t>
  </si>
  <si>
    <t xml:space="preserve">1. </t>
  </si>
  <si>
    <t>1. Sprzedanych</t>
  </si>
  <si>
    <t>2. Zlikwidowanych</t>
  </si>
  <si>
    <t>3. Inne</t>
  </si>
  <si>
    <t>Odpisy na koniec okresu</t>
  </si>
  <si>
    <t xml:space="preserve">II.1.2. Aktualna wartość rynkowa środków trwałych, o ile jednostka dysponuje takimi informacjami </t>
  </si>
  <si>
    <t>Treść</t>
  </si>
  <si>
    <t>Stan na początek roku</t>
  </si>
  <si>
    <t>Stan na koniec roku</t>
  </si>
  <si>
    <t xml:space="preserve">Środki trwałe </t>
  </si>
  <si>
    <t>w tym:</t>
  </si>
  <si>
    <t>Dobra kultury</t>
  </si>
  <si>
    <t xml:space="preserve"> II.1.3. Odpisy aktualizujące wartość długoterminowych aktywów</t>
  </si>
  <si>
    <t>Długoterminowe aktywa niefinansowe</t>
  </si>
  <si>
    <t>Długoterminowe aktywa finansowe</t>
  </si>
  <si>
    <t>Wartości niematerialne i prawne</t>
  </si>
  <si>
    <t>Rzeczowe aktywa trwałe</t>
  </si>
  <si>
    <t>Należności długoterminowe</t>
  </si>
  <si>
    <t>Nieruchomości inwestycyjne</t>
  </si>
  <si>
    <t>Wartość mienia zlikwidowanych jednostek</t>
  </si>
  <si>
    <t>Akcje i udziały</t>
  </si>
  <si>
    <t>Inne  papiery wartościowe</t>
  </si>
  <si>
    <t>Inne długoterminowe aktywa finansowe</t>
  </si>
  <si>
    <t>Kwota dokonanych w trakcie roku obrotowego odpisów aktualizujących</t>
  </si>
  <si>
    <t>Kwota zmniejszeń odpisów aktualizujących w trakcie roku obrotowego</t>
  </si>
  <si>
    <t xml:space="preserve">II. 1.4. Grunty użytkowane wieczyście </t>
  </si>
  <si>
    <t>Wartość gruntów użytkowanych wieczyście</t>
  </si>
  <si>
    <t xml:space="preserve">II.1.5.Wartość nieamortyzowanych lub nieumarzanych przez jednostkę środków trwałych, używanych na podstawie umów najmu, dzierżawy i innych umów, w tym z tytułu umów leasingu </t>
  </si>
  <si>
    <t>Wartość nieamortyzowanych lub nieumarzanych przez jednostkę środków trwałych, używanych na podstawie umów najmu, dzierżawy i innych umów, w tym z tytułu umów leasingu (ewidencja pozabilansowa)</t>
  </si>
  <si>
    <t>II.1.6. Liczba i wartość posiadanych akcji i udziałów</t>
  </si>
  <si>
    <t xml:space="preserve"> </t>
  </si>
  <si>
    <t>Nazwa podmiotów</t>
  </si>
  <si>
    <t>Liczba udziałów / akcji</t>
  </si>
  <si>
    <t>Udział w kapitale własnym (%)</t>
  </si>
  <si>
    <t>Wartość brutto udziałów/ akcji</t>
  </si>
  <si>
    <t>Odpis</t>
  </si>
  <si>
    <t>Wartość bilansowa udziałów/akcji</t>
  </si>
  <si>
    <t>Zysk/(strata) netto za rok zakończony dnia 31 grudnia poprzedniego rok</t>
  </si>
  <si>
    <t>Kapitały własne na dzień 31 grudnia poprzedniego roku</t>
  </si>
  <si>
    <t>Nazwa podmiotu</t>
  </si>
  <si>
    <t>1.</t>
  </si>
  <si>
    <t>2.</t>
  </si>
  <si>
    <t>…</t>
  </si>
  <si>
    <t>Razem</t>
  </si>
  <si>
    <t xml:space="preserve">II.1.7. Odpisy aktualizujące wartość należności </t>
  </si>
  <si>
    <t>Wyszczególnienie odpisów z tytułu</t>
  </si>
  <si>
    <t>Zmiany stanu odpisów w ciągu roku obrotowego</t>
  </si>
  <si>
    <t>Wykorzystanie *</t>
  </si>
  <si>
    <t>Rozwiązanie **</t>
  </si>
  <si>
    <t>w tym: należności finansowe (pożyczki zagrożone)</t>
  </si>
  <si>
    <t>2</t>
  </si>
  <si>
    <t>Należności krótkoterminowe</t>
  </si>
  <si>
    <t>3</t>
  </si>
  <si>
    <t>Należności alimentacyjne</t>
  </si>
  <si>
    <t>Razem:</t>
  </si>
  <si>
    <r>
      <t xml:space="preserve">* </t>
    </r>
    <r>
      <rPr>
        <b/>
        <u/>
        <sz val="9"/>
        <rFont val="Book Antiqua"/>
        <family val="1"/>
        <charset val="238"/>
      </rPr>
      <t>Wykorzystanie odpisu</t>
    </r>
    <r>
      <rPr>
        <sz val="9"/>
        <rFont val="Book Antiqua"/>
        <family val="1"/>
        <charset val="238"/>
      </rPr>
      <t xml:space="preserve"> następuje, gdy należność objęta odpisem zostanie umorzona, przedawni się lub zostanie uznana za nieściągalną (art 35b ust 3 UoR).</t>
    </r>
  </si>
  <si>
    <r>
      <t xml:space="preserve">** </t>
    </r>
    <r>
      <rPr>
        <b/>
        <u/>
        <sz val="9"/>
        <rFont val="Book Antiqua"/>
        <family val="1"/>
        <charset val="238"/>
      </rPr>
      <t>Rozwiązanie odpisu</t>
    </r>
    <r>
      <rPr>
        <sz val="9"/>
        <rFont val="Book Antiqua"/>
        <family val="1"/>
        <charset val="238"/>
      </rPr>
      <t xml:space="preserve"> następuje, gdy ustanie przyczyna, dla której dokonano odpis aktualizujący (art 35c UoR) - nastąpiła zapłata lub utworzony odpis stał się zbędny.</t>
    </r>
  </si>
  <si>
    <t xml:space="preserve">II.1.8. Rezerwy na zobowiązania - zmiany w ciągu roku obrotowego </t>
  </si>
  <si>
    <t>Kategoria</t>
  </si>
  <si>
    <t xml:space="preserve">Stan na początek roku </t>
  </si>
  <si>
    <t>Utworzone</t>
  </si>
  <si>
    <t>Wykorzystane *</t>
  </si>
  <si>
    <t>Rozwiązane **</t>
  </si>
  <si>
    <t xml:space="preserve">Stan na koniec roku </t>
  </si>
  <si>
    <t>Rezerwa na straty z tytułu udzielonych gwarancji i poręczeń</t>
  </si>
  <si>
    <t>Rezerwy na odszkodowania z tytułu naruszenia zasady pierwszeństwa</t>
  </si>
  <si>
    <t xml:space="preserve">Rezerwy za grunty wydzielone pod drogi </t>
  </si>
  <si>
    <t xml:space="preserve">Rezerwy za wywłaszczenie nieruchomości  </t>
  </si>
  <si>
    <r>
      <t xml:space="preserve">Rezerwy na odszkodowania za nieruchomości warszawskie </t>
    </r>
    <r>
      <rPr>
        <sz val="10"/>
        <rFont val="Times New Roman"/>
        <family val="1"/>
        <charset val="238"/>
      </rPr>
      <t xml:space="preserve">(DEKRET BIERUTA z dnia 26 października 1945r.) </t>
    </r>
    <r>
      <rPr>
        <b/>
        <sz val="10"/>
        <rFont val="Book Antiqua"/>
        <family val="1"/>
        <charset val="238"/>
      </rPr>
      <t/>
    </r>
  </si>
  <si>
    <t xml:space="preserve">Rezerwy na odszkodowania związane z uchwaleniem planu miejscowego zagospodarowania </t>
  </si>
  <si>
    <t xml:space="preserve">Rezerwy za grunty zajęte pod drogi </t>
  </si>
  <si>
    <r>
      <t>Rezerwy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</si>
  <si>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 xml:space="preserve">Rezerwy na odszkodowania z tytułu bezumownego korzystania z gruntu </t>
  </si>
  <si>
    <t>Inne rezerwy, w tym :</t>
  </si>
  <si>
    <t>o zasiedzenie</t>
  </si>
  <si>
    <t>z tyt. zwrotu nieruchomości</t>
  </si>
  <si>
    <t>za niedostarczenie lokalu socjalnego</t>
  </si>
  <si>
    <t>odszkod. z tytułu decyzji sprzedażowych lokali oraz utratę wartości sprzedanych lokali, zapłatę wykupu lokalu użytkowego</t>
  </si>
  <si>
    <t>z tyt. wypadku (szkoda komunikacyjna, osobowa)</t>
  </si>
  <si>
    <t>z tyt. odmowy wydania zezwolenia</t>
  </si>
  <si>
    <t>z tyt. poniesionych nakładów</t>
  </si>
  <si>
    <t>z tyt. wydania decyzji z naruszeniem prawa lub nieważności decyzji</t>
  </si>
  <si>
    <t>z tyt. utraty praw własności</t>
  </si>
  <si>
    <t>z tyt. przewlekłości postępowania sądowego</t>
  </si>
  <si>
    <t>z tyt. zbycia wywłaszczonej nieruchomości</t>
  </si>
  <si>
    <t>kary umowne</t>
  </si>
  <si>
    <t>za użytkowanie wieczyste</t>
  </si>
  <si>
    <t>odszkodowanie za naruszenie dóbr osobistych</t>
  </si>
  <si>
    <t>roszczenia pracownicze z tyt. rozwiązania umowy</t>
  </si>
  <si>
    <t>odszkodowanie za szkodę wyrządzoną, nie wykonanie prawa pierwokupu</t>
  </si>
  <si>
    <t>odszk. o unieważnienie umowy, przedłużenie okresu umowy, rozwiązanie umowy</t>
  </si>
  <si>
    <t>odszkod. z tyt. umowy dzierżawy</t>
  </si>
  <si>
    <t>odszkod. z tytułu utraty wartości nieruchomości</t>
  </si>
  <si>
    <t>pozostałe</t>
  </si>
  <si>
    <t>RAZEM:</t>
  </si>
  <si>
    <t xml:space="preserve">II.1.9. Zobowiązania długoterminowe według zapadalności </t>
  </si>
  <si>
    <t>Zobowiązania finansowe</t>
  </si>
  <si>
    <t>·            powyżej 1 roku do 3 lat</t>
  </si>
  <si>
    <t>·            powyżej 3 do 5 lat</t>
  </si>
  <si>
    <t>·            powyżej 5 lat</t>
  </si>
  <si>
    <t>Pozostałe zobowiązania długoterminowe wobec jednostek powiązanych</t>
  </si>
  <si>
    <t>Pozostałe zobowiązania długoterminowe  wobec pozostałych jednostek</t>
  </si>
  <si>
    <t xml:space="preserve">RAZEM:                                    </t>
  </si>
  <si>
    <t xml:space="preserve">II.1.10. Kwota zobowiązań w sytuacji gdy jednostka  kwalifikuje umowy leasingu  zgodnie z przepisami podatkowymi (leasing operacyjny), a wg przepisów o rachunkowości byłby to leasing finansowy lub zwrotny </t>
  </si>
  <si>
    <t>Tytuł zobowiązania</t>
  </si>
  <si>
    <t>Zobowiązania z tytułu leasingu finansowego</t>
  </si>
  <si>
    <t>Zobowiązania z tytułu leasingu zwrotnego</t>
  </si>
  <si>
    <t>II.1.11. Zobowiązania zabezpieczone na majątku jednostki</t>
  </si>
  <si>
    <t>Rodzaj (forma) zabezpieczenia</t>
  </si>
  <si>
    <t>Kwota</t>
  </si>
  <si>
    <t>w tym na aktywach</t>
  </si>
  <si>
    <t>zobowiązania</t>
  </si>
  <si>
    <t>zabezpieczenia</t>
  </si>
  <si>
    <t>trwałych</t>
  </si>
  <si>
    <t>obrotowych</t>
  </si>
  <si>
    <t>Stan na początek roku:</t>
  </si>
  <si>
    <t>Hipoteka</t>
  </si>
  <si>
    <t>Zastaw (w tym rejestrowy lub skarbowy)</t>
  </si>
  <si>
    <t>Weksel</t>
  </si>
  <si>
    <t>Inne, w tym:</t>
  </si>
  <si>
    <t>Stan na koniec  roku:</t>
  </si>
  <si>
    <t xml:space="preserve">II.1.12.a. Pozabilansowe zabezpieczenia, w tym również udzielone przez jednostkę gwarancje i poręczenia, także wekslowe </t>
  </si>
  <si>
    <t>Tytuł</t>
  </si>
  <si>
    <t>Opis charakteru zobowiązania warunkowego, w tym czy zabezpieczone na majątku jednostki</t>
  </si>
  <si>
    <t>Zabezpieczenia w postaci weksli</t>
  </si>
  <si>
    <r>
      <t>Poręczenia</t>
    </r>
    <r>
      <rPr>
        <sz val="10"/>
        <color indexed="8"/>
        <rFont val="Times New Roman"/>
        <family val="1"/>
        <charset val="238"/>
      </rPr>
      <t>, w tym:</t>
    </r>
  </si>
  <si>
    <t>utworzone rezerwy bilansowe</t>
  </si>
  <si>
    <t>Gwarancje</t>
  </si>
  <si>
    <t xml:space="preserve">Kaucje i wadia </t>
  </si>
  <si>
    <t xml:space="preserve">Nieuznane roszczenia wierzycieli </t>
  </si>
  <si>
    <t>Z tytułu zawartej, lecz jeszcze niewykonanej umowy</t>
  </si>
  <si>
    <t>Umowy wsparcia</t>
  </si>
  <si>
    <t xml:space="preserve">II.1.12.b. Wykaz spraw spornych z tytułu zobowiązań warunkowych </t>
  </si>
  <si>
    <t xml:space="preserve"> na odszkodowania z tytułu naruszenia zasady pierwszeństwa</t>
  </si>
  <si>
    <t xml:space="preserve">za grunty wydzielone pod drogi </t>
  </si>
  <si>
    <t xml:space="preserve"> za wywłaszczenie nieruchomości  </t>
  </si>
  <si>
    <r>
      <t xml:space="preserve">na odszkodowania za nieruchomości warszawskie </t>
    </r>
    <r>
      <rPr>
        <sz val="10"/>
        <rFont val="Times New Roman"/>
        <family val="1"/>
        <charset val="238"/>
      </rPr>
      <t>(DEKRET BIERUTA z dnia 26 października 1945r.)</t>
    </r>
  </si>
  <si>
    <t xml:space="preserve">na odszkodowania związane z uchwaleniem planu miejscowego zagospodarowania </t>
  </si>
  <si>
    <t xml:space="preserve"> za grunty zajęte pod drogi</t>
  </si>
  <si>
    <r>
      <t xml:space="preserve">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</si>
  <si>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 xml:space="preserve">na odszkodowania z tytułu bezumownego korzystania z gruntu </t>
  </si>
  <si>
    <t>Inne sprawy sporne, w tym:</t>
  </si>
  <si>
    <t xml:space="preserve">II.1.13.a. Rozliczenia międzyokresowe czynne </t>
  </si>
  <si>
    <t>Rozliczenia międzyokresowe czynne</t>
  </si>
  <si>
    <t>Razem długoterminowe</t>
  </si>
  <si>
    <t>Czynne rozliczenia międzyokresowe kosztów stanowiące różnicę między wartością otrzymanych finansowych składników aktywów a zobowiązaniem zapłaty za nie</t>
  </si>
  <si>
    <t>Druki komunikacyjne i tablice rejestracyjne</t>
  </si>
  <si>
    <t>Koszty konserwacji i remontów</t>
  </si>
  <si>
    <t>Koszty mediów, dystrybucja energii (dot. oświetlenia ulic, sygnalizacji świetlnej,..)</t>
  </si>
  <si>
    <t>Licencje, opłaty serwisowe, wsparcie techniczne (programy komputerowe)</t>
  </si>
  <si>
    <t>Abonamenty</t>
  </si>
  <si>
    <t>Ubezpieczenia</t>
  </si>
  <si>
    <t>Prenumeraty</t>
  </si>
  <si>
    <t xml:space="preserve">Najem lokali </t>
  </si>
  <si>
    <t>Razem krótkoterminowe</t>
  </si>
  <si>
    <t xml:space="preserve">Inne (zakup czasu antenowego, opłata za karty parkingowe, znaczki pocztowe, ubezp. wolontariatu, opłaty za wyk. badań fizykochem.,plakaty, zaproszenia, ogłoszenia, itp.) </t>
  </si>
  <si>
    <t xml:space="preserve">II.1.13.b. Rozliczenia międzyokresowe przychodów i rozliczenia międzyokresowe bierne </t>
  </si>
  <si>
    <t>Rozliczenia międzyokresowe</t>
  </si>
  <si>
    <t>Rozliczenia międzyokresowe przychodów, w tym:</t>
  </si>
  <si>
    <t>przychody za zajęcie pasa drogowego</t>
  </si>
  <si>
    <t>przychody z tyt. użytkowania wieczystego</t>
  </si>
  <si>
    <t>przychody z tyt. przekształcenia użytkowania wieczystego w prawo własności</t>
  </si>
  <si>
    <t>wykup lokali, budynków</t>
  </si>
  <si>
    <t>sprzedaż lokali mieszkaniowych, użytkowych</t>
  </si>
  <si>
    <t xml:space="preserve">wpłaty z ZUS za  pensjonariuszy </t>
  </si>
  <si>
    <t>Rozliczenia międzyokresowe kosztów bierne</t>
  </si>
  <si>
    <t>naprawy gwarancyjne</t>
  </si>
  <si>
    <t xml:space="preserve">usługi wykonane a niezafakturowane </t>
  </si>
  <si>
    <t>w tym: koszty mediów</t>
  </si>
  <si>
    <t>II.1.14. Łączna kwota otrzymanych przez jednostkę gwarancji i poręczeń niewykazanych w bilansie</t>
  </si>
  <si>
    <t>II.1.15. Informacja o kwocie wypłaconych środków pieniężnych na świadczenia pracownicze*</t>
  </si>
  <si>
    <t>Kwota wypłaty
 w roku poprzednim</t>
  </si>
  <si>
    <t>Kwota wypłaty
 w roku bieżącym</t>
  </si>
  <si>
    <t>* płatności wynikające z obowiązku wykonania świadczeń na rzecz pracowników (odprawy emerytalne, odprawy pośmiertne, ekwiwalent za urlop, nagrody jubileuszowe)</t>
  </si>
  <si>
    <t>II.1.16. Inne informacje</t>
  </si>
  <si>
    <t>II.1.16.a. Inwestycje finansowe długoterminowe i krótkoterminowe - zmiany w ciągu roku obrotowego</t>
  </si>
  <si>
    <t>Aktywa finansowe</t>
  </si>
  <si>
    <t xml:space="preserve">Długoterminowe aktywa finansowe </t>
  </si>
  <si>
    <t xml:space="preserve">Krótkoterminowe aktywa finansowe </t>
  </si>
  <si>
    <t xml:space="preserve">Akcje i udziały </t>
  </si>
  <si>
    <t>Inne papiery wartościowe</t>
  </si>
  <si>
    <t>Grunty stanowiące własność m.st. Warszawy oddane w wieczyste użytkowanie</t>
  </si>
  <si>
    <t>Środki trwałe będące w użytkowaniu przez Spółkę do czasu wniesienia ich aportem do Spółki</t>
  </si>
  <si>
    <t xml:space="preserve">Inne papiery wartościowe  </t>
  </si>
  <si>
    <t>Inne krótkoterminowe aktywa finansowe</t>
  </si>
  <si>
    <t>-  przeszacowanie</t>
  </si>
  <si>
    <t>-  nabycie</t>
  </si>
  <si>
    <t>-  przeniesienie</t>
  </si>
  <si>
    <t xml:space="preserve">-  odpisy z tytułu trwałej utraty wartości </t>
  </si>
  <si>
    <t>-  przeszacowanie</t>
  </si>
  <si>
    <t>-  sprzedaż</t>
  </si>
  <si>
    <t>-  likwidacja</t>
  </si>
  <si>
    <t xml:space="preserve">-  przeniesienie </t>
  </si>
  <si>
    <t xml:space="preserve">II.1.16.b. Należności krótkoterminowe netto </t>
  </si>
  <si>
    <t>Należności z tytułu dostaw i usług</t>
  </si>
  <si>
    <t>Należności od budżetów</t>
  </si>
  <si>
    <t>Należności z tytułu ubezpieczeń i innych świadczeń</t>
  </si>
  <si>
    <t>Pozostałe należności, w tym:</t>
  </si>
  <si>
    <t xml:space="preserve">należności dochodzone na drodze sądowej (wartość netto) </t>
  </si>
  <si>
    <t>wartość brutto</t>
  </si>
  <si>
    <t>odpis aktualizujący wartość należności dochodzonych 
na drodze sądowej</t>
  </si>
  <si>
    <t>z tytułu pożyczek mieszkaniowych.</t>
  </si>
  <si>
    <t>dochody budżetowe</t>
  </si>
  <si>
    <t>wadia i kaucje</t>
  </si>
  <si>
    <t>Rozliczenia z tytułu środków na wydatki budżetowe i z tytułu dochodów budżetowych</t>
  </si>
  <si>
    <t xml:space="preserve">1.16.c. Informacje o odsetkach naliczonych od należności na dzień bilansowy </t>
  </si>
  <si>
    <r>
      <t xml:space="preserve">Odsetki wyliczone za pomocą stóp procentowych wynikających z zawartych kontraktów </t>
    </r>
    <r>
      <rPr>
        <b/>
        <sz val="10"/>
        <rFont val="Book Antiqua"/>
        <family val="1"/>
        <charset val="238"/>
      </rPr>
      <t>na koniec okresu objętego sprawozdaniem finansowym</t>
    </r>
  </si>
  <si>
    <t>Kategoria aktywów</t>
  </si>
  <si>
    <t>odsetki zrealizowane</t>
  </si>
  <si>
    <t>odsetki niezrealizowane, płatne</t>
  </si>
  <si>
    <t>do 3 mies.</t>
  </si>
  <si>
    <t>od 3 do 12 mies.</t>
  </si>
  <si>
    <t>powyżej 12 mies.</t>
  </si>
  <si>
    <t>Należności</t>
  </si>
  <si>
    <t xml:space="preserve">1.16.d. Informacje o niezrealizowanych odsetkach od należności objętych odpisem aktualizującym na koniec roku obrotowego </t>
  </si>
  <si>
    <t xml:space="preserve">Kategoria aktywów </t>
  </si>
  <si>
    <t>31 grudnia 20…. r.</t>
  </si>
  <si>
    <t>Niezrealizowane odsetki od należności objęte odpisem aktualizującym na koniec roku obrotowego</t>
  </si>
  <si>
    <t>II.2.1. Odpisy aktualizujące wartość zapasów</t>
  </si>
  <si>
    <t>Odpisy aktualizujące wartość zapasów na dzień bilansowy wynoszą:</t>
  </si>
  <si>
    <t>Stan na koniec roku obrotowego</t>
  </si>
  <si>
    <t>II.2.2. Koszt wytworzenia środków trwałych w budowie poniesiony w okresie</t>
  </si>
  <si>
    <t>( środki trwałe wytworzone siłami własnymi )</t>
  </si>
  <si>
    <t>Rok poprzedni</t>
  </si>
  <si>
    <t>Rok obrotowy</t>
  </si>
  <si>
    <t>Środki trwałe oddane do użytkowania na dzień bilansowy:</t>
  </si>
  <si>
    <t>Środki trwałe w budowie na dzień bilansowy:</t>
  </si>
  <si>
    <t xml:space="preserve">w tym: </t>
  </si>
  <si>
    <t>skapitalizowane odsetki</t>
  </si>
  <si>
    <t>skapitalizowane różnice kursowe</t>
  </si>
  <si>
    <t>II.2.3. Przychody lub koszty o nadzwyczajnej wartości lub które wystąpiły incydentalnie</t>
  </si>
  <si>
    <t>Obroty roku poprzedniego</t>
  </si>
  <si>
    <t>Obroty roku bieżącego</t>
  </si>
  <si>
    <t>Przychody</t>
  </si>
  <si>
    <t xml:space="preserve">o nadzwyczajnej wartości </t>
  </si>
  <si>
    <t>które wystąpiły incydentalnie</t>
  </si>
  <si>
    <t>Koszty</t>
  </si>
  <si>
    <t>2.4. Informacja o kwocie należności z tytułu podatków realizowanych przez organy podatkowe podległe ministrowi właściwemu do spraw finansów publicznych wykazywanych w sprawozdaniu z wykonania planu dochodów budżetowych</t>
  </si>
  <si>
    <t>Kwota należności z tytułu podatków realizowanych przez organy podatkowe podległe ministrowi własciwemu do spraw finansów publicznych wykazywanych w sprawozdaniu z wykonania planu dochodów budżetowych</t>
  </si>
  <si>
    <t>II.2.5. Inne informacje</t>
  </si>
  <si>
    <t xml:space="preserve">II.2.5.a. Struktura przychodów </t>
  </si>
  <si>
    <t>Struktura przychodów (RZiS)</t>
  </si>
  <si>
    <r>
      <t xml:space="preserve">Przychody netto ze sprzedaży produktów </t>
    </r>
    <r>
      <rPr>
        <sz val="9"/>
        <rFont val="Times New Roman"/>
        <family val="1"/>
        <charset val="238"/>
      </rPr>
      <t>w tym:</t>
    </r>
  </si>
  <si>
    <t>przychody z najmu i dzierżawy mienia związane z działalnością statutową</t>
  </si>
  <si>
    <t>opłaty za zarząd i użytkowanie wieczyste</t>
  </si>
  <si>
    <t>przychody z tyt. opłaty za bezumowne korzystanie z gruntu</t>
  </si>
  <si>
    <t>przychody z tyt. opłat za żywienie związane z działalnością statutową</t>
  </si>
  <si>
    <t>sprzedaż usług</t>
  </si>
  <si>
    <t>dotacje przedmiotowe i podmiotowe na pierwsze wyposażenie dla samorządowych zakładów budżetowych</t>
  </si>
  <si>
    <t>przychody z tytułu inwestycji liniowych</t>
  </si>
  <si>
    <t>inne (służebność gruntowa, rekompensata z tyt. utraty wartości nieruchomości, itd.)</t>
  </si>
  <si>
    <t>Zmiana stanu produktów (zwiększenie-wartość dodatnia, zmniejszenie-wartość ujemna)</t>
  </si>
  <si>
    <t xml:space="preserve">Koszt wytworzenia produktów na własne potrzeby jednostki </t>
  </si>
  <si>
    <t xml:space="preserve">Przychody netto ze sprzedaży towarów i materiałów </t>
  </si>
  <si>
    <t xml:space="preserve">Dotacje na finansowanie działalności podstawowej </t>
  </si>
  <si>
    <t xml:space="preserve">Przychody z tytułu dochodów budżetowych </t>
  </si>
  <si>
    <t>Podatki i opłaty lokalne, w tym:</t>
  </si>
  <si>
    <t>podatek od nieruchomości</t>
  </si>
  <si>
    <t>podatek od środków transportu</t>
  </si>
  <si>
    <t>podatek od czynności cywilno-prawnych</t>
  </si>
  <si>
    <t>podatek rolny, leśny</t>
  </si>
  <si>
    <t>opłata targowa</t>
  </si>
  <si>
    <t>opłata skarbowa</t>
  </si>
  <si>
    <t>inne</t>
  </si>
  <si>
    <t>Udziały w podatkach stanowiących dochód budżetu państwa, w tym:</t>
  </si>
  <si>
    <t>udział w podatku dochodowym od osób fizycznych</t>
  </si>
  <si>
    <t>udział w podatku dochodowym od osób prawnych</t>
  </si>
  <si>
    <t>Przychody z tytułu dotacji i subwencji, w tym:</t>
  </si>
  <si>
    <t>przychody z tytułu dotacji</t>
  </si>
  <si>
    <t>przychody z tytułu subwencji</t>
  </si>
  <si>
    <t>Pozostałe przychody, w tym:</t>
  </si>
  <si>
    <t>przychody związane z realizacją zadań z zakresu administracji rządowej</t>
  </si>
  <si>
    <t>przychody z tyt. odszkodowań</t>
  </si>
  <si>
    <t>przychody z tyt. opłat za pobyt (DPS, DDz, żłobki, przedszkola…)</t>
  </si>
  <si>
    <t>przychody z tyt. opłat za strefę płatnego parkowania</t>
  </si>
  <si>
    <t>przychody z tyt. mandatów</t>
  </si>
  <si>
    <t>przychody z tyt. opłat i kar za usuwanie drzew i krzewów</t>
  </si>
  <si>
    <t>przychody z tytułu porozumień między gminami</t>
  </si>
  <si>
    <t>przychody z tytułu zezwoleń na sprzedaż alkoholu</t>
  </si>
  <si>
    <t>przychody z tyt. opłat komunikacyjnych</t>
  </si>
  <si>
    <t>przychody z tyt. zajęcia pasa drogowego</t>
  </si>
  <si>
    <t>przychody z tytułu zwrotu kosztów dotacji oświatowej</t>
  </si>
  <si>
    <t>przychody z tytułu usług geodezyjno-kartograficznych</t>
  </si>
  <si>
    <t xml:space="preserve">opłaty za odpady komunalne </t>
  </si>
  <si>
    <t>inne ( z tyt. wydania legitymacji, zaświadczeń, z tyt. egzaminów, z tyt. licencji przewozowych)</t>
  </si>
  <si>
    <r>
      <t xml:space="preserve">Razem: </t>
    </r>
    <r>
      <rPr>
        <sz val="10"/>
        <color indexed="8"/>
        <rFont val="Times New Roman"/>
        <family val="1"/>
        <charset val="238"/>
      </rPr>
      <t/>
    </r>
  </si>
  <si>
    <t xml:space="preserve">II.2.5.b. Struktura kosztów usług obcych </t>
  </si>
  <si>
    <t>Usługi obce</t>
  </si>
  <si>
    <t>Zakup usług remontowych  § 427</t>
  </si>
  <si>
    <t>Zakup usług zdrowotnych § 428</t>
  </si>
  <si>
    <t>Zakup usług pozostałych § 430</t>
  </si>
  <si>
    <t>Zakup usług przez jednostki s. terytorialnego od innych jednostek s. terytorialnego § 433</t>
  </si>
  <si>
    <t>Zakup usług remontowo-konserwatorskich dotyczących obiektów zabytkowych będących w użytkowaniu jednostek budżetowych § 434</t>
  </si>
  <si>
    <t>Opłaty z tytułu zakupu usług telekomunikacyjnych § 436</t>
  </si>
  <si>
    <t>Zakup usług obejmujących tłumaczenia § 438</t>
  </si>
  <si>
    <t>Zakup usług obejmujących wykonanie ekspertyz, analiz i opinii  § 439</t>
  </si>
  <si>
    <t>Opłaty za administrowanie i czynsze za budynki, lokale i pomieszczenia garażowe § 440</t>
  </si>
  <si>
    <t xml:space="preserve">II. 2.5.c. Pozostałe przychody operacyjne </t>
  </si>
  <si>
    <t>Pozostałe przychody operacyjne</t>
  </si>
  <si>
    <t xml:space="preserve">Zysk ze zbycia niefinansowych aktywów trwałych, w tym: </t>
  </si>
  <si>
    <t>sprzedaż lokali lub nieruchomości</t>
  </si>
  <si>
    <t>sprzedaż pozostałych składników majątkowych</t>
  </si>
  <si>
    <t>opłaty z tyt. przekształcenia  wieczystego gruntów w prawo własności</t>
  </si>
  <si>
    <t>Dotacje</t>
  </si>
  <si>
    <t>Inne przychody operacyjne, w tym:</t>
  </si>
  <si>
    <t>opłaty za dzierżawę, najem nie związane z działalnością statutową</t>
  </si>
  <si>
    <t>opłaty za wyżywienie nie związane z działalnością statutową</t>
  </si>
  <si>
    <t>kary umowne, odszkodowania</t>
  </si>
  <si>
    <t>odpisane przedawnione, nieściągnięte, umorzone zobowiązania</t>
  </si>
  <si>
    <t>darowizny, nieodpłatnie otrzymane rzeczowe aktywa obrotowe</t>
  </si>
  <si>
    <t>rozwiązanie odpisu aktualizującego wartość należności</t>
  </si>
  <si>
    <t>rozwiązanie rezerw na zobowiązania</t>
  </si>
  <si>
    <t>rozwiązanie odpisów aktualizujących śr. trwałych, śr. trwałych w budowie oraz wartości niematerialnych i prawnych</t>
  </si>
  <si>
    <t xml:space="preserve">równowartość odpisów amortyzacyjnych od śr. trwałych oraz wartości niematerialnych i prawnych otrzymanych nieodpłatnie przez samorządowy zakład budżetowy, a także od środków trwałych oraz wartości niematerialnych i prawnych, na sfinansowanie których samorządowy zakład budżetowy otrzymał śr. pieniężne </t>
  </si>
  <si>
    <r>
      <rPr>
        <b/>
        <i/>
        <sz val="10"/>
        <rFont val="Times New Roman"/>
        <family val="1"/>
        <charset val="238"/>
      </rPr>
      <t>inne</t>
    </r>
    <r>
      <rPr>
        <i/>
        <sz val="10"/>
        <rFont val="Times New Roman"/>
        <family val="1"/>
        <charset val="238"/>
      </rPr>
      <t xml:space="preserve"> (zwroty kosztów sądowych, komorniczych lub zastępstwa procesowego, wynagrodzenie dla płatnika za terminową zapłatę, opłaty za ksero, przychody z tyt. zaokrąglenia podatków m. in. podatku VAT, zwroty VAT z lat. ub., zwroty kosztów upomnienia, nadwyżki inwentar., sprzedaż złomu, makulatury, sprzedaż materiałów przetargowych, opłata za wyrejestrowanie pojazdu itp.)</t>
    </r>
  </si>
  <si>
    <t>II.2.5.d. Pozostałe koszty operacyjne</t>
  </si>
  <si>
    <t>Pozostałe koszty operacyjne</t>
  </si>
  <si>
    <t>Koszty inwestycji finansowych ze środków własnych samorządowych zakładów budżetowych i dochodów jednostek budżetowych gromadzonych na wydzielonym rachunku (§ 607, § 608)</t>
  </si>
  <si>
    <t xml:space="preserve">Pozostałe koszty operacyjne, w tym: </t>
  </si>
  <si>
    <t>Odpisy należności przedawnionych, umorzonych, nieściągalnych</t>
  </si>
  <si>
    <t>Aktualizacja wartości aktywów niefinansowych, w tym:</t>
  </si>
  <si>
    <t>utworzenie odpisów aktual. śr. trwałych, śr. trwałych w budowie oraz wartości niematerialnych i prawnych</t>
  </si>
  <si>
    <t>odpis aktualizujący wartość nieruchomości inwestycyjnych</t>
  </si>
  <si>
    <t>odpis aktualizujący wartość należności</t>
  </si>
  <si>
    <t>umorzenie zaległości podatkowych w ramach pomocy publicznej</t>
  </si>
  <si>
    <t>Inne koszty operacyjne, w tym:</t>
  </si>
  <si>
    <t>z tyt. zaokrąglenia podatków ( w szczególności VAT)</t>
  </si>
  <si>
    <t>utworzonych rezerw na zobowiązania</t>
  </si>
  <si>
    <t>zapłacone odszkodowania, kary i grzywny</t>
  </si>
  <si>
    <t>nieodpłatnie przekazane rzeczowe aktywa obrotowe</t>
  </si>
  <si>
    <r>
      <rPr>
        <b/>
        <i/>
        <sz val="10"/>
        <color indexed="8"/>
        <rFont val="Times New Roman"/>
        <family val="1"/>
        <charset val="238"/>
      </rPr>
      <t>inne koszty operacyjne</t>
    </r>
    <r>
      <rPr>
        <i/>
        <sz val="10"/>
        <color indexed="8"/>
        <rFont val="Times New Roman"/>
        <family val="1"/>
        <charset val="238"/>
      </rPr>
      <t xml:space="preserve"> (koszty postępowania sądowego, egzekucyjnego lub komorniczego, opłaty notarialne, skarbowe,  niedobory inwentaryzacyjne uznane za niezawinione, odszkodowania w spawach o roszczenia ze stosunku pracy, zwrot dotacji z lat ubiegłych, itp..)</t>
    </r>
  </si>
  <si>
    <t xml:space="preserve">Razem:  </t>
  </si>
  <si>
    <t>II.2.5.e. Przychody finansowe</t>
  </si>
  <si>
    <t>Dywidendy i udziały w zyskach</t>
  </si>
  <si>
    <t xml:space="preserve">dywidendy </t>
  </si>
  <si>
    <t>zysk na sprzedaży udziałów i akcji</t>
  </si>
  <si>
    <t xml:space="preserve">Odsetki, w tym: </t>
  </si>
  <si>
    <t xml:space="preserve">Inne, w tym: </t>
  </si>
  <si>
    <t>dodatnie różnice kursowe</t>
  </si>
  <si>
    <t>rozwiązanie odpisów aktualizujących odsetki od należności</t>
  </si>
  <si>
    <t>rozwiązanie lub zmniejszenie odpisów aktualizujących wartość długoterminowych aktywów finansowych</t>
  </si>
  <si>
    <t>umorzone zobowiązania z tytułu kredytów i pożyczek</t>
  </si>
  <si>
    <t>rozwiązanie niewykorzystanych rezerw na odsetki z tyt. spraw sądowych lub odsetek z tyt. zobowiązań</t>
  </si>
  <si>
    <t>pozostałe przychody finansowe.</t>
  </si>
  <si>
    <t xml:space="preserve">II.2.5.f. Koszty finansowe </t>
  </si>
  <si>
    <t>odsetki od kredytów i pożyczek</t>
  </si>
  <si>
    <t xml:space="preserve"> odsetki od zobowiązań</t>
  </si>
  <si>
    <t xml:space="preserve">Inne, w tym:           </t>
  </si>
  <si>
    <t>korekty podatków</t>
  </si>
  <si>
    <t>korekty błędnych naliczeń odpłatności</t>
  </si>
  <si>
    <t>ujemne różnice kursowe</t>
  </si>
  <si>
    <t>utworzenie odpisu aktualizującego wartość długoterminowych aktywów finansowych</t>
  </si>
  <si>
    <t>utworzenie odpisu aktualizującego wartość odsetek od należności</t>
  </si>
  <si>
    <t>utworzenie rezerw na sprawy sądowe z tyt. odsetek</t>
  </si>
  <si>
    <t>umorzenie odsetek</t>
  </si>
  <si>
    <t>II.2.5.g. Istotne transakcje z podmiotami powiązanymi</t>
  </si>
  <si>
    <t>Nazwa jednostki</t>
  </si>
  <si>
    <t>Zobowiązania</t>
  </si>
  <si>
    <t>Spółki, w których Miasto posiada 100% udziałów, akcji w tym:</t>
  </si>
  <si>
    <t>MPWIK</t>
  </si>
  <si>
    <t>……..</t>
  </si>
  <si>
    <t>Zakłady Opieki Zdrowotnej</t>
  </si>
  <si>
    <t>Instytucje Kultury</t>
  </si>
  <si>
    <t xml:space="preserve">II.3. Inne informacje niż wymienione powyżej, jeżeli mogłyby w istotny sposób wpłynąć na ocenę sytuacji majątkowej i finansowej oraz wynik finansowy jednostki </t>
  </si>
  <si>
    <r>
      <t xml:space="preserve">II.3.1. Informacja o stanie zatrudnienia </t>
    </r>
    <r>
      <rPr>
        <sz val="11"/>
        <color indexed="8"/>
        <rFont val="Times New Roman"/>
        <family val="1"/>
        <charset val="238"/>
      </rPr>
      <t>(osoby)</t>
    </r>
  </si>
  <si>
    <t>Stan zatrudnienia na koniec
 roku poprzedniego (osoby)</t>
  </si>
  <si>
    <t>Stan zatrudnienia na koniec 
roku obrotowego (osoby)</t>
  </si>
  <si>
    <t>Pracownicy ogółem</t>
  </si>
  <si>
    <t>II.3.2. Informacje o znaczących zdarzeniach dotyczących lat ubiegłych 
ujętych w sprawozdaniu finansowym roku obrotowego</t>
  </si>
  <si>
    <t>L.p.</t>
  </si>
  <si>
    <t>Opis zdarzenia</t>
  </si>
  <si>
    <t>Przyczyna ujęcia w sprawozdaniu finansowym roku obrotowego</t>
  </si>
  <si>
    <t>Wpływ na sprawozdanie finansowe</t>
  </si>
  <si>
    <t>3.</t>
  </si>
  <si>
    <t>4.</t>
  </si>
  <si>
    <t>5.</t>
  </si>
  <si>
    <t>6.</t>
  </si>
  <si>
    <t>7.</t>
  </si>
  <si>
    <t>8.</t>
  </si>
  <si>
    <t>II.3.3. Informacje o znaczących zdarzeniach jakie nastąpiły po dniu bilansowym a nieuwzględnionych w sprawozdaniu finansowym</t>
  </si>
  <si>
    <t xml:space="preserve">Przyczyna nieuwzględnienia w sprawozdaniu finansowym </t>
  </si>
  <si>
    <t>......................................</t>
  </si>
  <si>
    <t>………………………….</t>
  </si>
  <si>
    <t>..................................</t>
  </si>
  <si>
    <t>(główny księgowy)</t>
  </si>
  <si>
    <t>(rok, miesiąc, dzień)</t>
  </si>
  <si>
    <t>(kierownik jednostki)</t>
  </si>
  <si>
    <t>Przemieszczenie</t>
  </si>
  <si>
    <t>Licencje, opłaty serwisowe, wsparcie techniczne (programy komputerowe): w tym:</t>
  </si>
  <si>
    <t>bieżące</t>
  </si>
  <si>
    <t>Prenumeraty, publikatory aktów prawnych, w tym:</t>
  </si>
  <si>
    <t>Stan na koniec okresu</t>
  </si>
  <si>
    <t>przemieszczenie</t>
  </si>
  <si>
    <t>przemieszczenia</t>
  </si>
  <si>
    <t>odsetki za zwłokę w zapłacie należności, odsetki od rat kapitałowych i zaległości w spłacie należności z tyt. wykupu lokali użytkowych,  odsetki ustawowe z wyroków sądowych, odsetki od należności podatkowych itp., w tym:</t>
  </si>
  <si>
    <t>odsetki bankowe od środków na rachunku bankowym, odsetki od lokat, w tym:</t>
  </si>
  <si>
    <t>Świadczenia pracownicze, w tym:</t>
  </si>
  <si>
    <t>Otrzymane poręczenia i gwarancje, w tym: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</si>
</sst>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&quot;DM&quot;_-;\-* #,##0.00\ &quot;DM&quot;_-;_-* &quot;-&quot;??\ &quot;DM&quot;_-;_-@_-"/>
    <numFmt numFmtId="165" formatCode="#,##0.00;[Red]#,##0.00"/>
  </numFmts>
  <fonts count="78"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2"/>
      <color theme="1"/>
      <name val="Times New Roman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0"/>
      <name val="Arial CE"/>
      <charset val="238"/>
    </font>
    <font>
      <sz val="10"/>
      <color indexed="8"/>
      <name val="Arial"/>
      <family val="2"/>
    </font>
    <font>
      <b/>
      <sz val="10"/>
      <color indexed="8"/>
      <name val="Book Antiqua"/>
      <family val="1"/>
      <charset val="238"/>
    </font>
    <font>
      <sz val="10"/>
      <color indexed="8"/>
      <name val="Book Antiqua"/>
      <family val="1"/>
      <charset val="238"/>
    </font>
    <font>
      <b/>
      <sz val="11"/>
      <color theme="1"/>
      <name val="Times New Roman"/>
      <family val="1"/>
      <charset val="238"/>
    </font>
    <font>
      <sz val="9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i/>
      <sz val="10"/>
      <name val="Times New Roman"/>
      <family val="1"/>
      <charset val="238"/>
    </font>
    <font>
      <b/>
      <u/>
      <sz val="10"/>
      <color theme="1"/>
      <name val="Times New Roman"/>
      <family val="1"/>
      <charset val="238"/>
    </font>
    <font>
      <i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0"/>
      <color theme="1"/>
      <name val="Book Antiqua"/>
      <family val="1"/>
      <charset val="238"/>
    </font>
    <font>
      <b/>
      <u/>
      <sz val="10"/>
      <color theme="1"/>
      <name val="Book Antiqua"/>
      <family val="1"/>
      <charset val="238"/>
    </font>
    <font>
      <i/>
      <sz val="10"/>
      <color theme="1"/>
      <name val="Book Antiqua"/>
      <family val="1"/>
      <charset val="238"/>
    </font>
    <font>
      <b/>
      <u/>
      <sz val="10"/>
      <color indexed="8"/>
      <name val="Book Antiqua"/>
      <family val="1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9"/>
      <color theme="1"/>
      <name val="Times New Roman"/>
      <family val="1"/>
      <charset val="238"/>
    </font>
    <font>
      <i/>
      <sz val="9"/>
      <color rgb="FF000000"/>
      <name val="Times New Roman"/>
      <family val="1"/>
      <charset val="238"/>
    </font>
    <font>
      <b/>
      <sz val="9"/>
      <color theme="1"/>
      <name val="Verdana"/>
      <family val="2"/>
      <charset val="238"/>
    </font>
    <font>
      <b/>
      <sz val="11"/>
      <color indexed="8"/>
      <name val="Times New Roman"/>
      <family val="1"/>
      <charset val="238"/>
    </font>
    <font>
      <sz val="9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sz val="12"/>
      <color indexed="8"/>
      <name val="Times New Roman"/>
      <family val="1"/>
      <charset val="238"/>
    </font>
    <font>
      <sz val="10"/>
      <color theme="1"/>
      <name val="Czcionka tekstu podstawowego"/>
      <family val="2"/>
      <charset val="238"/>
    </font>
    <font>
      <b/>
      <sz val="10"/>
      <color indexed="8"/>
      <name val="Times New Roman"/>
      <family val="1"/>
      <charset val="238"/>
    </font>
    <font>
      <sz val="10"/>
      <color indexed="8"/>
      <name val="Times New Roman"/>
      <family val="1"/>
      <charset val="238"/>
    </font>
    <font>
      <sz val="9"/>
      <name val="Book Antiqua"/>
      <family val="1"/>
      <charset val="238"/>
    </font>
    <font>
      <b/>
      <u/>
      <sz val="9"/>
      <name val="Book Antiqua"/>
      <family val="1"/>
      <charset val="238"/>
    </font>
    <font>
      <i/>
      <sz val="10"/>
      <color indexed="8"/>
      <name val="Times New Roman"/>
      <family val="1"/>
      <charset val="238"/>
    </font>
    <font>
      <b/>
      <i/>
      <sz val="10"/>
      <color indexed="8"/>
      <name val="Times New Roman"/>
      <family val="1"/>
      <charset val="238"/>
    </font>
    <font>
      <b/>
      <sz val="14"/>
      <color indexed="8"/>
      <name val="Times New Roman"/>
      <family val="1"/>
      <charset val="238"/>
    </font>
    <font>
      <sz val="8"/>
      <color indexed="8"/>
      <name val="Times New Roman"/>
      <family val="1"/>
      <charset val="238"/>
    </font>
    <font>
      <sz val="11"/>
      <name val="Arial CE"/>
      <charset val="238"/>
    </font>
    <font>
      <b/>
      <u/>
      <sz val="9"/>
      <color indexed="8"/>
      <name val="Book Antiqua"/>
      <family val="1"/>
      <charset val="238"/>
    </font>
    <font>
      <b/>
      <sz val="12"/>
      <color indexed="12"/>
      <name val="Book Antiqua"/>
      <family val="1"/>
      <charset val="238"/>
    </font>
    <font>
      <sz val="10"/>
      <color indexed="12"/>
      <name val="Book Antiqua"/>
      <family val="1"/>
      <charset val="238"/>
    </font>
    <font>
      <i/>
      <sz val="10"/>
      <name val="Times New Roman"/>
      <family val="1"/>
      <charset val="238"/>
    </font>
    <font>
      <b/>
      <sz val="12"/>
      <name val="Times New Roman"/>
      <family val="1"/>
      <charset val="238"/>
    </font>
    <font>
      <i/>
      <sz val="9"/>
      <color indexed="8"/>
      <name val="Times New Roman"/>
      <family val="1"/>
      <charset val="238"/>
    </font>
    <font>
      <sz val="9"/>
      <name val="Times New Roman"/>
      <family val="1"/>
      <charset val="238"/>
    </font>
    <font>
      <b/>
      <sz val="9"/>
      <color indexed="8"/>
      <name val="Times New Roman"/>
      <family val="1"/>
      <charset val="238"/>
    </font>
    <font>
      <b/>
      <sz val="9"/>
      <name val="Times New Roman"/>
      <family val="1"/>
      <charset val="238"/>
    </font>
    <font>
      <i/>
      <sz val="9"/>
      <name val="Times New Roman"/>
      <family val="1"/>
      <charset val="238"/>
    </font>
    <font>
      <sz val="11"/>
      <color indexed="8"/>
      <name val="Times New Roman"/>
      <family val="1"/>
      <charset val="238"/>
    </font>
    <font>
      <sz val="11"/>
      <color indexed="9"/>
      <name val="Calibri"/>
      <family val="2"/>
    </font>
    <font>
      <sz val="11"/>
      <color indexed="8"/>
      <name val="Calibri"/>
      <family val="2"/>
    </font>
    <font>
      <sz val="11"/>
      <color indexed="16"/>
      <name val="Calibri"/>
      <family val="2"/>
    </font>
    <font>
      <b/>
      <sz val="11"/>
      <color indexed="53"/>
      <name val="Calibri"/>
      <family val="2"/>
    </font>
    <font>
      <b/>
      <sz val="11"/>
      <color indexed="9"/>
      <name val="Calibri"/>
      <family val="2"/>
    </font>
    <font>
      <b/>
      <sz val="11"/>
      <color indexed="8"/>
      <name val="Calibri"/>
      <family val="2"/>
    </font>
    <font>
      <sz val="11"/>
      <color indexed="17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1"/>
      <color indexed="48"/>
      <name val="Calibri"/>
      <family val="2"/>
    </font>
    <font>
      <sz val="11"/>
      <color indexed="53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0"/>
      <color indexed="8"/>
      <name val="Arial"/>
      <family val="2"/>
    </font>
    <font>
      <b/>
      <sz val="10"/>
      <color indexed="39"/>
      <name val="Arial"/>
      <family val="2"/>
    </font>
    <font>
      <b/>
      <sz val="12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color indexed="39"/>
      <name val="Arial"/>
      <family val="2"/>
    </font>
    <font>
      <sz val="19"/>
      <color indexed="48"/>
      <name val="Arial"/>
      <family val="2"/>
      <charset val="238"/>
    </font>
    <font>
      <sz val="10"/>
      <color indexed="10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b/>
      <i/>
      <sz val="9"/>
      <name val="Times New Roman"/>
      <family val="1"/>
      <charset val="238"/>
    </font>
    <font>
      <b/>
      <sz val="10"/>
      <color rgb="FFFF0000"/>
      <name val="Times New Roman"/>
      <family val="1"/>
      <charset val="238"/>
    </font>
  </fonts>
  <fills count="4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8"/>
        <bgColor indexed="48"/>
      </patternFill>
    </fill>
    <fill>
      <patternFill patternType="solid">
        <fgColor indexed="44"/>
        <bgColor indexed="44"/>
      </patternFill>
    </fill>
    <fill>
      <patternFill patternType="solid">
        <fgColor indexed="54"/>
        <bgColor indexed="54"/>
      </patternFill>
    </fill>
    <fill>
      <patternFill patternType="solid">
        <fgColor indexed="24"/>
        <bgColor indexed="24"/>
      </patternFill>
    </fill>
    <fill>
      <patternFill patternType="solid">
        <fgColor indexed="25"/>
        <bgColor indexed="25"/>
      </patternFill>
    </fill>
    <fill>
      <patternFill patternType="solid">
        <fgColor indexed="15"/>
        <bgColor indexed="15"/>
      </patternFill>
    </fill>
    <fill>
      <patternFill patternType="solid">
        <fgColor indexed="45"/>
        <bgColor indexed="45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40"/>
        <bgColor indexed="40"/>
      </patternFill>
    </fill>
    <fill>
      <patternFill patternType="solid">
        <fgColor indexed="22"/>
        <bgColor indexed="22"/>
      </patternFill>
    </fill>
    <fill>
      <patternFill patternType="solid">
        <fgColor indexed="23"/>
        <bgColor indexed="23"/>
      </patternFill>
    </fill>
    <fill>
      <patternFill patternType="solid">
        <fgColor indexed="49"/>
        <bgColor indexed="49"/>
      </patternFill>
    </fill>
    <fill>
      <patternFill patternType="solid">
        <fgColor indexed="52"/>
        <bgColor indexed="52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9"/>
        <bgColor indexed="9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57"/>
      </patternFill>
    </fill>
    <fill>
      <patternFill patternType="solid">
        <fgColor indexed="42"/>
        <bgColor indexed="42"/>
      </patternFill>
    </fill>
    <fill>
      <patternFill patternType="solid">
        <fgColor indexed="43"/>
      </patternFill>
    </fill>
    <fill>
      <patternFill patternType="solid">
        <fgColor indexed="40"/>
      </patternFill>
    </fill>
    <fill>
      <patternFill patternType="solid">
        <fgColor indexed="45"/>
      </patternFill>
    </fill>
    <fill>
      <patternFill patternType="solid">
        <fgColor indexed="29"/>
      </patternFill>
    </fill>
    <fill>
      <patternFill patternType="solid">
        <fgColor indexed="10"/>
      </patternFill>
    </fill>
    <fill>
      <patternFill patternType="solid">
        <fgColor indexed="51"/>
      </patternFill>
    </fill>
    <fill>
      <patternFill patternType="solid">
        <fgColor indexed="52"/>
      </patternFill>
    </fill>
    <fill>
      <patternFill patternType="solid">
        <fgColor indexed="53"/>
      </patternFill>
    </fill>
    <fill>
      <patternFill patternType="solid">
        <fgColor indexed="57"/>
      </patternFill>
    </fill>
    <fill>
      <patternFill patternType="solid">
        <fgColor indexed="50"/>
      </patternFill>
    </fill>
    <fill>
      <patternFill patternType="solid">
        <fgColor indexed="11"/>
      </patternFill>
    </fill>
    <fill>
      <patternFill patternType="lightUp">
        <fgColor indexed="48"/>
        <bgColor indexed="41"/>
      </patternFill>
    </fill>
    <fill>
      <patternFill patternType="solid">
        <fgColor indexed="41"/>
      </patternFill>
    </fill>
    <fill>
      <patternFill patternType="solid">
        <fgColor indexed="54"/>
      </patternFill>
    </fill>
    <fill>
      <patternFill patternType="solid">
        <fgColor indexed="44"/>
      </patternFill>
    </fill>
    <fill>
      <patternFill patternType="solid">
        <fgColor indexed="9"/>
      </patternFill>
    </fill>
    <fill>
      <patternFill patternType="solid">
        <fgColor indexed="26"/>
      </patternFill>
    </fill>
    <fill>
      <patternFill patternType="solid">
        <fgColor indexed="15"/>
      </patternFill>
    </fill>
  </fills>
  <borders count="12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rgb="FF000000"/>
      </top>
      <bottom/>
      <diagonal/>
    </border>
    <border>
      <left/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indexed="64"/>
      </bottom>
      <diagonal/>
    </border>
    <border>
      <left/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rgb="FF000000"/>
      </bottom>
      <diagonal/>
    </border>
    <border>
      <left/>
      <right style="medium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8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24"/>
      </bottom>
      <diagonal/>
    </border>
    <border>
      <left/>
      <right/>
      <top/>
      <bottom style="double">
        <color indexed="5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41"/>
      </left>
      <right style="thin">
        <color indexed="48"/>
      </right>
      <top style="medium">
        <color indexed="41"/>
      </top>
      <bottom style="thin">
        <color indexed="48"/>
      </bottom>
      <diagonal/>
    </border>
    <border>
      <left/>
      <right/>
      <top style="thin">
        <color indexed="48"/>
      </top>
      <bottom style="double">
        <color indexed="48"/>
      </bottom>
      <diagonal/>
    </border>
    <border>
      <left/>
      <right/>
      <top style="thin">
        <color indexed="64"/>
      </top>
      <bottom style="thin">
        <color rgb="FF000000"/>
      </bottom>
      <diagonal/>
    </border>
  </borders>
  <cellStyleXfs count="88">
    <xf numFmtId="0" fontId="0" fillId="0" borderId="0"/>
    <xf numFmtId="164" fontId="1" fillId="0" borderId="0" applyFont="0" applyFill="0" applyBorder="0" applyAlignment="0" applyProtection="0"/>
    <xf numFmtId="0" fontId="5" fillId="0" borderId="0"/>
    <xf numFmtId="0" fontId="6" fillId="0" borderId="0"/>
    <xf numFmtId="0" fontId="5" fillId="0" borderId="0"/>
    <xf numFmtId="0" fontId="1" fillId="0" borderId="0"/>
    <xf numFmtId="0" fontId="53" fillId="7" borderId="0" applyNumberFormat="0" applyBorder="0" applyAlignment="0" applyProtection="0"/>
    <xf numFmtId="0" fontId="54" fillId="8" borderId="0" applyNumberFormat="0" applyBorder="0" applyAlignment="0" applyProtection="0"/>
    <xf numFmtId="0" fontId="54" fillId="9" borderId="0" applyNumberFormat="0" applyBorder="0" applyAlignment="0" applyProtection="0"/>
    <xf numFmtId="0" fontId="53" fillId="10" borderId="0" applyNumberFormat="0" applyBorder="0" applyAlignment="0" applyProtection="0"/>
    <xf numFmtId="0" fontId="53" fillId="11" borderId="0" applyNumberFormat="0" applyBorder="0" applyAlignment="0" applyProtection="0"/>
    <xf numFmtId="0" fontId="54" fillId="12" borderId="0" applyNumberFormat="0" applyBorder="0" applyAlignment="0" applyProtection="0"/>
    <xf numFmtId="0" fontId="54" fillId="13" borderId="0" applyNumberFormat="0" applyBorder="0" applyAlignment="0" applyProtection="0"/>
    <xf numFmtId="0" fontId="53" fillId="14" borderId="0" applyNumberFormat="0" applyBorder="0" applyAlignment="0" applyProtection="0"/>
    <xf numFmtId="0" fontId="53" fillId="14" borderId="0" applyNumberFormat="0" applyBorder="0" applyAlignment="0" applyProtection="0"/>
    <xf numFmtId="0" fontId="54" fillId="15" borderId="0" applyNumberFormat="0" applyBorder="0" applyAlignment="0" applyProtection="0"/>
    <xf numFmtId="0" fontId="54" fillId="16" borderId="0" applyNumberFormat="0" applyBorder="0" applyAlignment="0" applyProtection="0"/>
    <xf numFmtId="0" fontId="53" fillId="17" borderId="0" applyNumberFormat="0" applyBorder="0" applyAlignment="0" applyProtection="0"/>
    <xf numFmtId="0" fontId="53" fillId="18" borderId="0" applyNumberFormat="0" applyBorder="0" applyAlignment="0" applyProtection="0"/>
    <xf numFmtId="0" fontId="54" fillId="16" borderId="0" applyNumberFormat="0" applyBorder="0" applyAlignment="0" applyProtection="0"/>
    <xf numFmtId="0" fontId="54" fillId="17" borderId="0" applyNumberFormat="0" applyBorder="0" applyAlignment="0" applyProtection="0"/>
    <xf numFmtId="0" fontId="53" fillId="17" borderId="0" applyNumberFormat="0" applyBorder="0" applyAlignment="0" applyProtection="0"/>
    <xf numFmtId="0" fontId="53" fillId="19" borderId="0" applyNumberFormat="0" applyBorder="0" applyAlignment="0" applyProtection="0"/>
    <xf numFmtId="0" fontId="54" fillId="8" borderId="0" applyNumberFormat="0" applyBorder="0" applyAlignment="0" applyProtection="0"/>
    <xf numFmtId="0" fontId="54" fillId="9" borderId="0" applyNumberFormat="0" applyBorder="0" applyAlignment="0" applyProtection="0"/>
    <xf numFmtId="0" fontId="53" fillId="9" borderId="0" applyNumberFormat="0" applyBorder="0" applyAlignment="0" applyProtection="0"/>
    <xf numFmtId="0" fontId="53" fillId="20" borderId="0" applyNumberFormat="0" applyBorder="0" applyAlignment="0" applyProtection="0"/>
    <xf numFmtId="0" fontId="54" fillId="21" borderId="0" applyNumberFormat="0" applyBorder="0" applyAlignment="0" applyProtection="0"/>
    <xf numFmtId="0" fontId="54" fillId="13" borderId="0" applyNumberFormat="0" applyBorder="0" applyAlignment="0" applyProtection="0"/>
    <xf numFmtId="0" fontId="53" fillId="22" borderId="0" applyNumberFormat="0" applyBorder="0" applyAlignment="0" applyProtection="0"/>
    <xf numFmtId="0" fontId="55" fillId="13" borderId="0" applyNumberFormat="0" applyBorder="0" applyAlignment="0" applyProtection="0"/>
    <xf numFmtId="0" fontId="56" fillId="23" borderId="111" applyNumberFormat="0" applyAlignment="0" applyProtection="0"/>
    <xf numFmtId="0" fontId="57" fillId="14" borderId="112" applyNumberFormat="0" applyAlignment="0" applyProtection="0"/>
    <xf numFmtId="0" fontId="58" fillId="24" borderId="0" applyNumberFormat="0" applyBorder="0" applyAlignment="0" applyProtection="0"/>
    <xf numFmtId="0" fontId="58" fillId="25" borderId="0" applyNumberFormat="0" applyBorder="0" applyAlignment="0" applyProtection="0"/>
    <xf numFmtId="0" fontId="58" fillId="26" borderId="0" applyNumberFormat="0" applyBorder="0" applyAlignment="0" applyProtection="0"/>
    <xf numFmtId="0" fontId="59" fillId="27" borderId="0" applyNumberFormat="0" applyBorder="0" applyAlignment="0" applyProtection="0"/>
    <xf numFmtId="0" fontId="60" fillId="0" borderId="113" applyNumberFormat="0" applyFill="0" applyAlignment="0" applyProtection="0"/>
    <xf numFmtId="0" fontId="61" fillId="0" borderId="114" applyNumberFormat="0" applyFill="0" applyAlignment="0" applyProtection="0"/>
    <xf numFmtId="0" fontId="62" fillId="0" borderId="115" applyNumberFormat="0" applyFill="0" applyAlignment="0" applyProtection="0"/>
    <xf numFmtId="0" fontId="62" fillId="0" borderId="0" applyNumberFormat="0" applyFill="0" applyBorder="0" applyAlignment="0" applyProtection="0"/>
    <xf numFmtId="0" fontId="63" fillId="22" borderId="111" applyNumberFormat="0" applyAlignment="0" applyProtection="0"/>
    <xf numFmtId="0" fontId="64" fillId="0" borderId="116" applyNumberFormat="0" applyFill="0" applyAlignment="0" applyProtection="0"/>
    <xf numFmtId="0" fontId="65" fillId="22" borderId="0" applyNumberFormat="0" applyBorder="0" applyAlignment="0" applyProtection="0"/>
    <xf numFmtId="0" fontId="1" fillId="21" borderId="117" applyNumberFormat="0" applyFont="0" applyAlignment="0" applyProtection="0"/>
    <xf numFmtId="0" fontId="66" fillId="23" borderId="118" applyNumberFormat="0" applyAlignment="0" applyProtection="0"/>
    <xf numFmtId="4" fontId="67" fillId="28" borderId="119" applyNumberFormat="0" applyProtection="0">
      <alignment vertical="center"/>
    </xf>
    <xf numFmtId="4" fontId="68" fillId="28" borderId="119" applyNumberFormat="0" applyProtection="0">
      <alignment vertical="center"/>
    </xf>
    <xf numFmtId="4" fontId="67" fillId="28" borderId="119" applyNumberFormat="0" applyProtection="0">
      <alignment horizontal="left" vertical="center" indent="1"/>
    </xf>
    <xf numFmtId="0" fontId="67" fillId="28" borderId="119" applyNumberFormat="0" applyProtection="0">
      <alignment horizontal="left" vertical="top" indent="1"/>
    </xf>
    <xf numFmtId="4" fontId="67" fillId="29" borderId="0" applyNumberFormat="0" applyProtection="0">
      <alignment horizontal="left" vertical="center" indent="1"/>
    </xf>
    <xf numFmtId="4" fontId="6" fillId="30" borderId="119" applyNumberFormat="0" applyProtection="0">
      <alignment horizontal="right" vertical="center"/>
    </xf>
    <xf numFmtId="4" fontId="6" fillId="31" borderId="119" applyNumberFormat="0" applyProtection="0">
      <alignment horizontal="right" vertical="center"/>
    </xf>
    <xf numFmtId="4" fontId="6" fillId="32" borderId="119" applyNumberFormat="0" applyProtection="0">
      <alignment horizontal="right" vertical="center"/>
    </xf>
    <xf numFmtId="4" fontId="6" fillId="33" borderId="119" applyNumberFormat="0" applyProtection="0">
      <alignment horizontal="right" vertical="center"/>
    </xf>
    <xf numFmtId="4" fontId="6" fillId="34" borderId="119" applyNumberFormat="0" applyProtection="0">
      <alignment horizontal="right" vertical="center"/>
    </xf>
    <xf numFmtId="4" fontId="6" fillId="35" borderId="119" applyNumberFormat="0" applyProtection="0">
      <alignment horizontal="right" vertical="center"/>
    </xf>
    <xf numFmtId="4" fontId="6" fillId="36" borderId="119" applyNumberFormat="0" applyProtection="0">
      <alignment horizontal="right" vertical="center"/>
    </xf>
    <xf numFmtId="4" fontId="6" fillId="37" borderId="119" applyNumberFormat="0" applyProtection="0">
      <alignment horizontal="right" vertical="center"/>
    </xf>
    <xf numFmtId="4" fontId="6" fillId="38" borderId="119" applyNumberFormat="0" applyProtection="0">
      <alignment horizontal="right" vertical="center"/>
    </xf>
    <xf numFmtId="4" fontId="67" fillId="39" borderId="120" applyNumberFormat="0" applyProtection="0">
      <alignment horizontal="left" vertical="center" indent="1"/>
    </xf>
    <xf numFmtId="4" fontId="6" fillId="40" borderId="0" applyNumberFormat="0" applyProtection="0">
      <alignment horizontal="left" vertical="center" indent="1"/>
    </xf>
    <xf numFmtId="4" fontId="69" fillId="41" borderId="0" applyNumberFormat="0" applyProtection="0">
      <alignment horizontal="left" vertical="center" indent="1"/>
    </xf>
    <xf numFmtId="4" fontId="6" fillId="29" borderId="119" applyNumberFormat="0" applyProtection="0">
      <alignment horizontal="right" vertical="center"/>
    </xf>
    <xf numFmtId="4" fontId="70" fillId="40" borderId="0" applyNumberFormat="0" applyProtection="0">
      <alignment horizontal="left" vertical="center" indent="1"/>
    </xf>
    <xf numFmtId="4" fontId="70" fillId="29" borderId="0" applyNumberFormat="0" applyProtection="0">
      <alignment horizontal="left" vertical="center" indent="1"/>
    </xf>
    <xf numFmtId="0" fontId="1" fillId="41" borderId="119" applyNumberFormat="0" applyProtection="0">
      <alignment horizontal="left" vertical="center" indent="1"/>
    </xf>
    <xf numFmtId="0" fontId="1" fillId="41" borderId="119" applyNumberFormat="0" applyProtection="0">
      <alignment horizontal="left" vertical="top" indent="1"/>
    </xf>
    <xf numFmtId="0" fontId="1" fillId="29" borderId="119" applyNumberFormat="0" applyProtection="0">
      <alignment horizontal="left" vertical="center" indent="1"/>
    </xf>
    <xf numFmtId="0" fontId="1" fillId="29" borderId="119" applyNumberFormat="0" applyProtection="0">
      <alignment horizontal="left" vertical="top" indent="1"/>
    </xf>
    <xf numFmtId="0" fontId="1" fillId="42" borderId="119" applyNumberFormat="0" applyProtection="0">
      <alignment horizontal="left" vertical="center" indent="1"/>
    </xf>
    <xf numFmtId="0" fontId="1" fillId="42" borderId="119" applyNumberFormat="0" applyProtection="0">
      <alignment horizontal="left" vertical="top" indent="1"/>
    </xf>
    <xf numFmtId="0" fontId="1" fillId="40" borderId="119" applyNumberFormat="0" applyProtection="0">
      <alignment horizontal="left" vertical="center" indent="1"/>
    </xf>
    <xf numFmtId="0" fontId="1" fillId="40" borderId="119" applyNumberFormat="0" applyProtection="0">
      <alignment horizontal="left" vertical="top" indent="1"/>
    </xf>
    <xf numFmtId="0" fontId="1" fillId="43" borderId="12" applyNumberFormat="0">
      <protection locked="0"/>
    </xf>
    <xf numFmtId="4" fontId="6" fillId="44" borderId="119" applyNumberFormat="0" applyProtection="0">
      <alignment vertical="center"/>
    </xf>
    <xf numFmtId="4" fontId="71" fillId="44" borderId="119" applyNumberFormat="0" applyProtection="0">
      <alignment vertical="center"/>
    </xf>
    <xf numFmtId="4" fontId="6" fillId="44" borderId="119" applyNumberFormat="0" applyProtection="0">
      <alignment horizontal="left" vertical="center" indent="1"/>
    </xf>
    <xf numFmtId="0" fontId="6" fillId="44" borderId="119" applyNumberFormat="0" applyProtection="0">
      <alignment horizontal="left" vertical="top" indent="1"/>
    </xf>
    <xf numFmtId="4" fontId="6" fillId="40" borderId="119" applyNumberFormat="0" applyProtection="0">
      <alignment horizontal="right" vertical="center"/>
    </xf>
    <xf numFmtId="4" fontId="71" fillId="40" borderId="119" applyNumberFormat="0" applyProtection="0">
      <alignment horizontal="right" vertical="center"/>
    </xf>
    <xf numFmtId="4" fontId="6" fillId="29" borderId="119" applyNumberFormat="0" applyProtection="0">
      <alignment horizontal="left" vertical="center" indent="1"/>
    </xf>
    <xf numFmtId="0" fontId="6" fillId="29" borderId="119" applyNumberFormat="0" applyProtection="0">
      <alignment horizontal="left" vertical="top" indent="1"/>
    </xf>
    <xf numFmtId="4" fontId="72" fillId="45" borderId="0" applyNumberFormat="0" applyProtection="0">
      <alignment horizontal="left" vertical="center" indent="1"/>
    </xf>
    <xf numFmtId="4" fontId="73" fillId="40" borderId="119" applyNumberFormat="0" applyProtection="0">
      <alignment horizontal="right" vertical="center"/>
    </xf>
    <xf numFmtId="0" fontId="74" fillId="0" borderId="0" applyNumberFormat="0" applyFill="0" applyBorder="0" applyAlignment="0" applyProtection="0"/>
    <xf numFmtId="0" fontId="58" fillId="0" borderId="121" applyNumberFormat="0" applyFill="0" applyAlignment="0" applyProtection="0"/>
    <xf numFmtId="0" fontId="75" fillId="0" borderId="0" applyNumberFormat="0" applyFill="0" applyBorder="0" applyAlignment="0" applyProtection="0"/>
  </cellStyleXfs>
  <cellXfs count="996">
    <xf numFmtId="0" fontId="0" fillId="0" borderId="0" xfId="0"/>
    <xf numFmtId="0" fontId="2" fillId="0" borderId="0" xfId="0" applyFont="1"/>
    <xf numFmtId="0" fontId="0" fillId="0" borderId="0" xfId="0" applyAlignment="1"/>
    <xf numFmtId="0" fontId="3" fillId="0" borderId="0" xfId="0" applyFont="1" applyAlignment="1"/>
    <xf numFmtId="0" fontId="3" fillId="0" borderId="0" xfId="0" applyFont="1" applyAlignment="1">
      <alignment horizontal="left"/>
    </xf>
    <xf numFmtId="4" fontId="4" fillId="0" borderId="0" xfId="0" applyNumberFormat="1" applyFont="1" applyAlignment="1">
      <alignment horizontal="left"/>
    </xf>
    <xf numFmtId="0" fontId="4" fillId="0" borderId="0" xfId="2" applyFont="1" applyAlignment="1">
      <alignment horizontal="left" wrapText="1"/>
    </xf>
    <xf numFmtId="4" fontId="4" fillId="0" borderId="0" xfId="0" applyNumberFormat="1" applyFont="1" applyAlignment="1">
      <alignment horizontal="left" vertical="top"/>
    </xf>
    <xf numFmtId="4" fontId="8" fillId="0" borderId="0" xfId="0" applyNumberFormat="1" applyFont="1" applyAlignment="1">
      <alignment vertical="top"/>
    </xf>
    <xf numFmtId="4" fontId="8" fillId="0" borderId="0" xfId="0" applyNumberFormat="1" applyFont="1" applyAlignment="1">
      <alignment vertical="center"/>
    </xf>
    <xf numFmtId="0" fontId="11" fillId="0" borderId="2" xfId="0" applyFont="1" applyFill="1" applyBorder="1" applyAlignment="1">
      <alignment horizontal="center" wrapText="1"/>
    </xf>
    <xf numFmtId="0" fontId="11" fillId="0" borderId="1" xfId="0" applyFont="1" applyFill="1" applyBorder="1" applyAlignment="1">
      <alignment horizontal="center" wrapText="1"/>
    </xf>
    <xf numFmtId="0" fontId="0" fillId="0" borderId="0" xfId="0" applyAlignment="1">
      <alignment vertical="center"/>
    </xf>
    <xf numFmtId="0" fontId="11" fillId="0" borderId="20" xfId="0" applyFont="1" applyFill="1" applyBorder="1"/>
    <xf numFmtId="4" fontId="11" fillId="0" borderId="21" xfId="0" applyNumberFormat="1" applyFont="1" applyFill="1" applyBorder="1" applyAlignment="1">
      <alignment horizontal="right"/>
    </xf>
    <xf numFmtId="4" fontId="11" fillId="0" borderId="22" xfId="0" applyNumberFormat="1" applyFont="1" applyFill="1" applyBorder="1" applyAlignment="1">
      <alignment horizontal="right"/>
    </xf>
    <xf numFmtId="0" fontId="14" fillId="0" borderId="20" xfId="0" applyFont="1" applyFill="1" applyBorder="1"/>
    <xf numFmtId="2" fontId="14" fillId="0" borderId="21" xfId="0" applyNumberFormat="1" applyFont="1" applyFill="1" applyBorder="1" applyAlignment="1">
      <alignment horizontal="right"/>
    </xf>
    <xf numFmtId="4" fontId="14" fillId="0" borderId="21" xfId="0" applyNumberFormat="1" applyFont="1" applyFill="1" applyBorder="1" applyAlignment="1">
      <alignment horizontal="right"/>
    </xf>
    <xf numFmtId="4" fontId="14" fillId="0" borderId="22" xfId="0" applyNumberFormat="1" applyFont="1" applyFill="1" applyBorder="1" applyAlignment="1">
      <alignment horizontal="right"/>
    </xf>
    <xf numFmtId="4" fontId="14" fillId="0" borderId="23" xfId="0" applyNumberFormat="1" applyFont="1" applyFill="1" applyBorder="1" applyAlignment="1">
      <alignment horizontal="right"/>
    </xf>
    <xf numFmtId="2" fontId="14" fillId="0" borderId="23" xfId="0" applyNumberFormat="1" applyFont="1" applyFill="1" applyBorder="1" applyAlignment="1">
      <alignment horizontal="right"/>
    </xf>
    <xf numFmtId="0" fontId="11" fillId="0" borderId="16" xfId="0" applyFont="1" applyFill="1" applyBorder="1"/>
    <xf numFmtId="4" fontId="11" fillId="0" borderId="12" xfId="0" applyNumberFormat="1" applyFont="1" applyFill="1" applyBorder="1" applyAlignment="1">
      <alignment horizontal="right"/>
    </xf>
    <xf numFmtId="4" fontId="11" fillId="0" borderId="19" xfId="0" applyNumberFormat="1" applyFont="1" applyFill="1" applyBorder="1" applyAlignment="1">
      <alignment horizontal="right"/>
    </xf>
    <xf numFmtId="0" fontId="11" fillId="2" borderId="20" xfId="0" applyFont="1" applyFill="1" applyBorder="1"/>
    <xf numFmtId="4" fontId="11" fillId="2" borderId="21" xfId="0" applyNumberFormat="1" applyFont="1" applyFill="1" applyBorder="1" applyAlignment="1">
      <alignment horizontal="right"/>
    </xf>
    <xf numFmtId="4" fontId="11" fillId="2" borderId="22" xfId="0" applyNumberFormat="1" applyFont="1" applyFill="1" applyBorder="1" applyAlignment="1">
      <alignment horizontal="right"/>
    </xf>
    <xf numFmtId="0" fontId="11" fillId="2" borderId="24" xfId="0" applyFont="1" applyFill="1" applyBorder="1"/>
    <xf numFmtId="4" fontId="11" fillId="2" borderId="25" xfId="0" applyNumberFormat="1" applyFont="1" applyFill="1" applyBorder="1" applyAlignment="1">
      <alignment horizontal="right"/>
    </xf>
    <xf numFmtId="4" fontId="11" fillId="2" borderId="26" xfId="0" applyNumberFormat="1" applyFont="1" applyFill="1" applyBorder="1" applyAlignment="1">
      <alignment horizontal="right"/>
    </xf>
    <xf numFmtId="0" fontId="15" fillId="0" borderId="0" xfId="0" applyFont="1" applyFill="1" applyBorder="1"/>
    <xf numFmtId="4" fontId="11" fillId="0" borderId="0" xfId="0" applyNumberFormat="1" applyFont="1" applyFill="1" applyBorder="1" applyAlignment="1">
      <alignment horizontal="right"/>
    </xf>
    <xf numFmtId="0" fontId="9" fillId="0" borderId="0" xfId="0" applyFont="1" applyAlignment="1">
      <alignment horizontal="left"/>
    </xf>
    <xf numFmtId="4" fontId="16" fillId="3" borderId="35" xfId="0" applyNumberFormat="1" applyFont="1" applyFill="1" applyBorder="1" applyAlignment="1">
      <alignment horizontal="right"/>
    </xf>
    <xf numFmtId="4" fontId="16" fillId="4" borderId="35" xfId="0" applyNumberFormat="1" applyFont="1" applyFill="1" applyBorder="1" applyAlignment="1">
      <alignment horizontal="right"/>
    </xf>
    <xf numFmtId="4" fontId="18" fillId="0" borderId="35" xfId="0" applyNumberFormat="1" applyFont="1" applyBorder="1" applyAlignment="1">
      <alignment horizontal="right"/>
    </xf>
    <xf numFmtId="2" fontId="18" fillId="0" borderId="35" xfId="0" applyNumberFormat="1" applyFont="1" applyBorder="1" applyAlignment="1">
      <alignment horizontal="right"/>
    </xf>
    <xf numFmtId="4" fontId="18" fillId="0" borderId="38" xfId="0" applyNumberFormat="1" applyFont="1" applyBorder="1" applyAlignment="1">
      <alignment horizontal="right"/>
    </xf>
    <xf numFmtId="4" fontId="16" fillId="4" borderId="34" xfId="0" applyNumberFormat="1" applyFont="1" applyFill="1" applyBorder="1" applyAlignment="1">
      <alignment horizontal="right"/>
    </xf>
    <xf numFmtId="4" fontId="18" fillId="0" borderId="35" xfId="0" applyNumberFormat="1" applyFont="1" applyFill="1" applyBorder="1" applyAlignment="1">
      <alignment horizontal="right"/>
    </xf>
    <xf numFmtId="4" fontId="16" fillId="0" borderId="35" xfId="0" applyNumberFormat="1" applyFont="1" applyFill="1" applyBorder="1" applyAlignment="1">
      <alignment horizontal="right"/>
    </xf>
    <xf numFmtId="4" fontId="16" fillId="3" borderId="44" xfId="0" applyNumberFormat="1" applyFont="1" applyFill="1" applyBorder="1" applyAlignment="1">
      <alignment horizontal="right"/>
    </xf>
    <xf numFmtId="0" fontId="22" fillId="0" borderId="0" xfId="4" applyFont="1" applyFill="1" applyAlignment="1" applyProtection="1">
      <alignment vertical="center" wrapText="1"/>
    </xf>
    <xf numFmtId="0" fontId="22" fillId="0" borderId="0" xfId="4" applyFont="1" applyFill="1" applyAlignment="1" applyProtection="1">
      <alignment vertical="center"/>
    </xf>
    <xf numFmtId="0" fontId="23" fillId="2" borderId="45" xfId="4" applyFont="1" applyFill="1" applyBorder="1" applyAlignment="1" applyProtection="1">
      <alignment horizontal="center" vertical="center" wrapText="1"/>
    </xf>
    <xf numFmtId="4" fontId="23" fillId="2" borderId="45" xfId="4" applyNumberFormat="1" applyFont="1" applyFill="1" applyBorder="1" applyAlignment="1" applyProtection="1">
      <alignment horizontal="center" vertical="center" wrapText="1"/>
    </xf>
    <xf numFmtId="0" fontId="23" fillId="2" borderId="5" xfId="4" applyFont="1" applyFill="1" applyBorder="1" applyAlignment="1" applyProtection="1">
      <alignment horizontal="center" vertical="center" wrapText="1"/>
    </xf>
    <xf numFmtId="0" fontId="23" fillId="0" borderId="32" xfId="4" applyFont="1" applyFill="1" applyBorder="1" applyAlignment="1" applyProtection="1">
      <alignment horizontal="center" vertical="center"/>
    </xf>
    <xf numFmtId="4" fontId="23" fillId="0" borderId="32" xfId="4" applyNumberFormat="1" applyFont="1" applyFill="1" applyBorder="1" applyAlignment="1" applyProtection="1">
      <alignment horizontal="center" vertical="center" wrapText="1"/>
    </xf>
    <xf numFmtId="0" fontId="23" fillId="0" borderId="46" xfId="4" applyFont="1" applyFill="1" applyBorder="1" applyAlignment="1" applyProtection="1">
      <alignment horizontal="center" vertical="center" wrapText="1"/>
    </xf>
    <xf numFmtId="0" fontId="23" fillId="2" borderId="47" xfId="4" applyFont="1" applyFill="1" applyBorder="1" applyAlignment="1" applyProtection="1">
      <alignment vertical="center" wrapText="1"/>
    </xf>
    <xf numFmtId="4" fontId="23" fillId="2" borderId="47" xfId="4" applyNumberFormat="1" applyFont="1" applyFill="1" applyBorder="1" applyAlignment="1" applyProtection="1">
      <alignment vertical="center"/>
    </xf>
    <xf numFmtId="4" fontId="23" fillId="2" borderId="48" xfId="4" applyNumberFormat="1" applyFont="1" applyFill="1" applyBorder="1" applyAlignment="1" applyProtection="1">
      <alignment vertical="center"/>
    </xf>
    <xf numFmtId="0" fontId="23" fillId="0" borderId="49" xfId="4" applyFont="1" applyFill="1" applyBorder="1" applyAlignment="1" applyProtection="1">
      <alignment vertical="center" wrapText="1"/>
    </xf>
    <xf numFmtId="4" fontId="23" fillId="0" borderId="49" xfId="4" applyNumberFormat="1" applyFont="1" applyFill="1" applyBorder="1" applyAlignment="1" applyProtection="1">
      <alignment vertical="center"/>
    </xf>
    <xf numFmtId="4" fontId="23" fillId="0" borderId="50" xfId="4" applyNumberFormat="1" applyFont="1" applyFill="1" applyBorder="1" applyAlignment="1" applyProtection="1">
      <alignment vertical="center"/>
    </xf>
    <xf numFmtId="0" fontId="22" fillId="0" borderId="51" xfId="4" applyFont="1" applyFill="1" applyBorder="1" applyAlignment="1" applyProtection="1">
      <alignment vertical="center" wrapText="1"/>
    </xf>
    <xf numFmtId="4" fontId="22" fillId="0" borderId="51" xfId="4" applyNumberFormat="1" applyFont="1" applyFill="1" applyBorder="1" applyAlignment="1" applyProtection="1">
      <alignment vertical="center"/>
      <protection locked="0"/>
    </xf>
    <xf numFmtId="4" fontId="22" fillId="0" borderId="52" xfId="4" applyNumberFormat="1" applyFont="1" applyFill="1" applyBorder="1" applyAlignment="1" applyProtection="1">
      <alignment vertical="center"/>
    </xf>
    <xf numFmtId="0" fontId="22" fillId="0" borderId="51" xfId="4" quotePrefix="1" applyFont="1" applyFill="1" applyBorder="1" applyAlignment="1" applyProtection="1">
      <alignment vertical="center" wrapText="1"/>
      <protection locked="0"/>
    </xf>
    <xf numFmtId="0" fontId="23" fillId="2" borderId="53" xfId="4" applyFont="1" applyFill="1" applyBorder="1" applyAlignment="1" applyProtection="1">
      <alignment vertical="center" wrapText="1"/>
    </xf>
    <xf numFmtId="4" fontId="23" fillId="2" borderId="53" xfId="4" applyNumberFormat="1" applyFont="1" applyFill="1" applyBorder="1" applyAlignment="1" applyProtection="1">
      <alignment vertical="center"/>
    </xf>
    <xf numFmtId="4" fontId="23" fillId="2" borderId="54" xfId="4" applyNumberFormat="1" applyFont="1" applyFill="1" applyBorder="1" applyAlignment="1" applyProtection="1">
      <alignment vertical="center"/>
    </xf>
    <xf numFmtId="0" fontId="23" fillId="0" borderId="55" xfId="4" applyFont="1" applyFill="1" applyBorder="1" applyAlignment="1" applyProtection="1">
      <alignment horizontal="centerContinuous" vertical="center"/>
    </xf>
    <xf numFmtId="0" fontId="22" fillId="0" borderId="0" xfId="4" applyFont="1" applyFill="1" applyBorder="1" applyAlignment="1" applyProtection="1">
      <alignment vertical="center"/>
    </xf>
    <xf numFmtId="0" fontId="22" fillId="0" borderId="46" xfId="4" applyFont="1" applyFill="1" applyBorder="1" applyAlignment="1" applyProtection="1">
      <alignment vertical="center"/>
    </xf>
    <xf numFmtId="0" fontId="22" fillId="0" borderId="51" xfId="4" applyFont="1" applyFill="1" applyBorder="1" applyAlignment="1" applyProtection="1">
      <alignment vertical="center" wrapText="1"/>
      <protection locked="0"/>
    </xf>
    <xf numFmtId="0" fontId="11" fillId="3" borderId="21" xfId="0" applyFont="1" applyFill="1" applyBorder="1" applyAlignment="1">
      <alignment horizontal="center" wrapText="1"/>
    </xf>
    <xf numFmtId="0" fontId="15" fillId="0" borderId="21" xfId="0" applyFont="1" applyBorder="1" applyAlignment="1">
      <alignment wrapText="1"/>
    </xf>
    <xf numFmtId="4" fontId="15" fillId="0" borderId="21" xfId="0" applyNumberFormat="1" applyFont="1" applyBorder="1" applyAlignment="1">
      <alignment horizontal="right"/>
    </xf>
    <xf numFmtId="0" fontId="15" fillId="0" borderId="23" xfId="0" applyFont="1" applyBorder="1" applyAlignment="1">
      <alignment wrapText="1"/>
    </xf>
    <xf numFmtId="0" fontId="15" fillId="0" borderId="14" xfId="0" applyFont="1" applyBorder="1" applyAlignment="1">
      <alignment wrapText="1"/>
    </xf>
    <xf numFmtId="4" fontId="15" fillId="0" borderId="14" xfId="0" applyNumberFormat="1" applyFont="1" applyBorder="1" applyAlignment="1">
      <alignment horizontal="right"/>
    </xf>
    <xf numFmtId="2" fontId="15" fillId="0" borderId="14" xfId="0" applyNumberFormat="1" applyFont="1" applyBorder="1" applyAlignment="1">
      <alignment horizontal="right"/>
    </xf>
    <xf numFmtId="0" fontId="11" fillId="3" borderId="59" xfId="0" applyFont="1" applyFill="1" applyBorder="1" applyAlignment="1">
      <alignment horizontal="center" wrapText="1"/>
    </xf>
    <xf numFmtId="0" fontId="11" fillId="3" borderId="12" xfId="0" applyFont="1" applyFill="1" applyBorder="1" applyAlignment="1">
      <alignment horizontal="center" wrapText="1"/>
    </xf>
    <xf numFmtId="0" fontId="11" fillId="3" borderId="50" xfId="0" applyFont="1" applyFill="1" applyBorder="1" applyAlignment="1">
      <alignment horizontal="center" wrapText="1"/>
    </xf>
    <xf numFmtId="0" fontId="11" fillId="3" borderId="60" xfId="0" applyFont="1" applyFill="1" applyBorder="1" applyAlignment="1">
      <alignment horizontal="center" wrapText="1"/>
    </xf>
    <xf numFmtId="0" fontId="11" fillId="3" borderId="61" xfId="0" applyFont="1" applyFill="1" applyBorder="1" applyAlignment="1">
      <alignment horizontal="center" wrapText="1"/>
    </xf>
    <xf numFmtId="0" fontId="11" fillId="3" borderId="62" xfId="0" applyFont="1" applyFill="1" applyBorder="1" applyAlignment="1">
      <alignment horizontal="center" wrapText="1"/>
    </xf>
    <xf numFmtId="0" fontId="11" fillId="0" borderId="49" xfId="0" applyFont="1" applyBorder="1" applyAlignment="1">
      <alignment wrapText="1"/>
    </xf>
    <xf numFmtId="4" fontId="11" fillId="0" borderId="59" xfId="0" applyNumberFormat="1" applyFont="1" applyBorder="1" applyAlignment="1">
      <alignment horizontal="right"/>
    </xf>
    <xf numFmtId="4" fontId="11" fillId="0" borderId="12" xfId="0" applyNumberFormat="1" applyFont="1" applyBorder="1" applyAlignment="1">
      <alignment horizontal="right"/>
    </xf>
    <xf numFmtId="4" fontId="8" fillId="0" borderId="12" xfId="0" applyNumberFormat="1" applyFont="1" applyBorder="1" applyAlignment="1">
      <alignment vertical="center"/>
    </xf>
    <xf numFmtId="4" fontId="8" fillId="0" borderId="50" xfId="0" applyNumberFormat="1" applyFont="1" applyBorder="1" applyAlignment="1">
      <alignment vertical="center"/>
    </xf>
    <xf numFmtId="4" fontId="8" fillId="0" borderId="63" xfId="0" applyNumberFormat="1" applyFont="1" applyBorder="1" applyAlignment="1">
      <alignment vertical="center"/>
    </xf>
    <xf numFmtId="4" fontId="11" fillId="0" borderId="50" xfId="0" applyNumberFormat="1" applyFont="1" applyBorder="1" applyAlignment="1">
      <alignment horizontal="right"/>
    </xf>
    <xf numFmtId="0" fontId="26" fillId="0" borderId="49" xfId="0" applyFont="1" applyFill="1" applyBorder="1" applyAlignment="1">
      <alignment vertical="center" wrapText="1"/>
    </xf>
    <xf numFmtId="2" fontId="15" fillId="0" borderId="59" xfId="0" applyNumberFormat="1" applyFont="1" applyBorder="1" applyAlignment="1">
      <alignment wrapText="1"/>
    </xf>
    <xf numFmtId="2" fontId="15" fillId="0" borderId="12" xfId="0" applyNumberFormat="1" applyFont="1" applyBorder="1" applyAlignment="1">
      <alignment wrapText="1"/>
    </xf>
    <xf numFmtId="2" fontId="15" fillId="0" borderId="50" xfId="0" applyNumberFormat="1" applyFont="1" applyBorder="1" applyAlignment="1">
      <alignment wrapText="1"/>
    </xf>
    <xf numFmtId="0" fontId="26" fillId="0" borderId="64" xfId="0" applyFont="1" applyFill="1" applyBorder="1" applyAlignment="1">
      <alignment vertical="center" wrapText="1"/>
    </xf>
    <xf numFmtId="4" fontId="15" fillId="0" borderId="59" xfId="0" applyNumberFormat="1" applyFont="1" applyBorder="1" applyAlignment="1">
      <alignment horizontal="right"/>
    </xf>
    <xf numFmtId="2" fontId="15" fillId="0" borderId="12" xfId="0" applyNumberFormat="1" applyFont="1" applyBorder="1" applyAlignment="1">
      <alignment horizontal="right"/>
    </xf>
    <xf numFmtId="2" fontId="15" fillId="0" borderId="50" xfId="0" applyNumberFormat="1" applyFont="1" applyBorder="1" applyAlignment="1">
      <alignment horizontal="right"/>
    </xf>
    <xf numFmtId="0" fontId="11" fillId="2" borderId="53" xfId="0" applyFont="1" applyFill="1" applyBorder="1" applyAlignment="1">
      <alignment wrapText="1"/>
    </xf>
    <xf numFmtId="4" fontId="16" fillId="2" borderId="65" xfId="0" applyNumberFormat="1" applyFont="1" applyFill="1" applyBorder="1" applyAlignment="1">
      <alignment horizontal="right"/>
    </xf>
    <xf numFmtId="4" fontId="16" fillId="2" borderId="66" xfId="0" applyNumberFormat="1" applyFont="1" applyFill="1" applyBorder="1" applyAlignment="1">
      <alignment horizontal="right"/>
    </xf>
    <xf numFmtId="4" fontId="16" fillId="2" borderId="67" xfId="0" applyNumberFormat="1" applyFont="1" applyFill="1" applyBorder="1" applyAlignment="1">
      <alignment horizontal="right"/>
    </xf>
    <xf numFmtId="4" fontId="16" fillId="2" borderId="2" xfId="0" applyNumberFormat="1" applyFont="1" applyFill="1" applyBorder="1" applyAlignment="1">
      <alignment horizontal="right"/>
    </xf>
    <xf numFmtId="4" fontId="16" fillId="2" borderId="68" xfId="0" applyNumberFormat="1" applyFont="1" applyFill="1" applyBorder="1" applyAlignment="1">
      <alignment horizontal="right"/>
    </xf>
    <xf numFmtId="4" fontId="16" fillId="2" borderId="69" xfId="0" applyNumberFormat="1" applyFont="1" applyFill="1" applyBorder="1" applyAlignment="1">
      <alignment horizontal="right"/>
    </xf>
    <xf numFmtId="4" fontId="16" fillId="2" borderId="54" xfId="0" applyNumberFormat="1" applyFont="1" applyFill="1" applyBorder="1" applyAlignment="1">
      <alignment horizontal="right"/>
    </xf>
    <xf numFmtId="0" fontId="15" fillId="3" borderId="70" xfId="0" applyFont="1" applyFill="1" applyBorder="1" applyAlignment="1">
      <alignment horizontal="center" wrapText="1"/>
    </xf>
    <xf numFmtId="0" fontId="11" fillId="3" borderId="71" xfId="0" applyFont="1" applyFill="1" applyBorder="1" applyAlignment="1">
      <alignment horizontal="center" wrapText="1"/>
    </xf>
    <xf numFmtId="0" fontId="11" fillId="3" borderId="72" xfId="0" applyFont="1" applyFill="1" applyBorder="1" applyAlignment="1">
      <alignment horizontal="center" wrapText="1"/>
    </xf>
    <xf numFmtId="0" fontId="15" fillId="0" borderId="73" xfId="0" applyFont="1" applyBorder="1" applyAlignment="1">
      <alignment wrapText="1"/>
    </xf>
    <xf numFmtId="4" fontId="15" fillId="0" borderId="69" xfId="0" applyNumberFormat="1" applyFont="1" applyBorder="1" applyAlignment="1">
      <alignment horizontal="right"/>
    </xf>
    <xf numFmtId="4" fontId="15" fillId="0" borderId="74" xfId="0" applyNumberFormat="1" applyFont="1" applyBorder="1" applyAlignment="1">
      <alignment horizontal="right"/>
    </xf>
    <xf numFmtId="4" fontId="15" fillId="0" borderId="22" xfId="0" applyNumberFormat="1" applyFont="1" applyBorder="1" applyAlignment="1">
      <alignment horizontal="right"/>
    </xf>
    <xf numFmtId="4" fontId="15" fillId="0" borderId="23" xfId="0" applyNumberFormat="1" applyFont="1" applyBorder="1" applyAlignment="1">
      <alignment horizontal="right"/>
    </xf>
    <xf numFmtId="4" fontId="15" fillId="0" borderId="78" xfId="0" applyNumberFormat="1" applyFont="1" applyBorder="1" applyAlignment="1">
      <alignment horizontal="right"/>
    </xf>
    <xf numFmtId="4" fontId="15" fillId="0" borderId="14" xfId="0" applyNumberFormat="1" applyFont="1" applyFill="1" applyBorder="1" applyAlignment="1">
      <alignment horizontal="right"/>
    </xf>
    <xf numFmtId="4" fontId="15" fillId="0" borderId="15" xfId="0" applyNumberFormat="1" applyFont="1" applyFill="1" applyBorder="1" applyAlignment="1">
      <alignment horizontal="right"/>
    </xf>
    <xf numFmtId="4" fontId="15" fillId="0" borderId="21" xfId="0" applyNumberFormat="1" applyFont="1" applyFill="1" applyBorder="1" applyAlignment="1">
      <alignment horizontal="right"/>
    </xf>
    <xf numFmtId="4" fontId="15" fillId="0" borderId="22" xfId="0" applyNumberFormat="1" applyFont="1" applyFill="1" applyBorder="1" applyAlignment="1">
      <alignment horizontal="right"/>
    </xf>
    <xf numFmtId="4" fontId="29" fillId="0" borderId="0" xfId="0" applyNumberFormat="1" applyFont="1" applyAlignment="1">
      <alignment vertical="center"/>
    </xf>
    <xf numFmtId="4" fontId="30" fillId="0" borderId="0" xfId="0" applyNumberFormat="1" applyFont="1" applyAlignment="1">
      <alignment vertical="center" wrapText="1"/>
    </xf>
    <xf numFmtId="4" fontId="31" fillId="0" borderId="0" xfId="0" applyNumberFormat="1" applyFont="1" applyAlignment="1">
      <alignment vertical="center" wrapText="1"/>
    </xf>
    <xf numFmtId="4" fontId="33" fillId="5" borderId="45" xfId="0" applyNumberFormat="1" applyFont="1" applyFill="1" applyBorder="1" applyAlignment="1">
      <alignment horizontal="center" vertical="center" wrapText="1"/>
    </xf>
    <xf numFmtId="4" fontId="33" fillId="5" borderId="4" xfId="0" applyNumberFormat="1" applyFont="1" applyFill="1" applyBorder="1" applyAlignment="1">
      <alignment horizontal="center" vertical="center" wrapText="1"/>
    </xf>
    <xf numFmtId="4" fontId="23" fillId="2" borderId="4" xfId="0" applyNumberFormat="1" applyFont="1" applyFill="1" applyBorder="1" applyAlignment="1">
      <alignment horizontal="center" vertical="center" wrapText="1"/>
    </xf>
    <xf numFmtId="4" fontId="33" fillId="5" borderId="5" xfId="0" applyNumberFormat="1" applyFont="1" applyFill="1" applyBorder="1" applyAlignment="1">
      <alignment horizontal="center" vertical="center" wrapText="1"/>
    </xf>
    <xf numFmtId="4" fontId="33" fillId="0" borderId="70" xfId="0" applyNumberFormat="1" applyFont="1" applyBorder="1" applyAlignment="1">
      <alignment vertical="center"/>
    </xf>
    <xf numFmtId="4" fontId="23" fillId="0" borderId="6" xfId="0" applyNumberFormat="1" applyFont="1" applyFill="1" applyBorder="1" applyAlignment="1">
      <alignment horizontal="left" vertical="center" wrapText="1"/>
    </xf>
    <xf numFmtId="4" fontId="33" fillId="0" borderId="47" xfId="0" applyNumberFormat="1" applyFont="1" applyFill="1" applyBorder="1" applyAlignment="1">
      <alignment vertical="center"/>
    </xf>
    <xf numFmtId="4" fontId="33" fillId="0" borderId="57" xfId="0" applyNumberFormat="1" applyFont="1" applyBorder="1" applyAlignment="1">
      <alignment vertical="center"/>
    </xf>
    <xf numFmtId="4" fontId="33" fillId="0" borderId="47" xfId="0" applyNumberFormat="1" applyFont="1" applyBorder="1" applyAlignment="1">
      <alignment vertical="center"/>
    </xf>
    <xf numFmtId="4" fontId="33" fillId="0" borderId="48" xfId="0" applyNumberFormat="1" applyFont="1" applyBorder="1" applyAlignment="1">
      <alignment vertical="center"/>
    </xf>
    <xf numFmtId="4" fontId="33" fillId="0" borderId="63" xfId="0" applyNumberFormat="1" applyFont="1" applyBorder="1" applyAlignment="1">
      <alignment vertical="center"/>
    </xf>
    <xf numFmtId="4" fontId="33" fillId="0" borderId="79" xfId="0" applyNumberFormat="1" applyFont="1" applyBorder="1" applyAlignment="1">
      <alignment vertical="center"/>
    </xf>
    <xf numFmtId="4" fontId="33" fillId="0" borderId="49" xfId="0" applyNumberFormat="1" applyFont="1" applyFill="1" applyBorder="1" applyAlignment="1">
      <alignment vertical="center"/>
    </xf>
    <xf numFmtId="4" fontId="33" fillId="0" borderId="80" xfId="0" applyNumberFormat="1" applyFont="1" applyBorder="1" applyAlignment="1">
      <alignment vertical="center"/>
    </xf>
    <xf numFmtId="4" fontId="33" fillId="0" borderId="49" xfId="0" applyNumberFormat="1" applyFont="1" applyBorder="1" applyAlignment="1">
      <alignment vertical="center"/>
    </xf>
    <xf numFmtId="4" fontId="33" fillId="0" borderId="50" xfId="0" applyNumberFormat="1" applyFont="1" applyBorder="1" applyAlignment="1">
      <alignment vertical="center"/>
    </xf>
    <xf numFmtId="4" fontId="34" fillId="0" borderId="63" xfId="0" applyNumberFormat="1" applyFont="1" applyBorder="1" applyAlignment="1">
      <alignment vertical="center"/>
    </xf>
    <xf numFmtId="4" fontId="34" fillId="0" borderId="79" xfId="0" applyNumberFormat="1" applyFont="1" applyBorder="1" applyAlignment="1">
      <alignment vertical="center"/>
    </xf>
    <xf numFmtId="3" fontId="34" fillId="0" borderId="49" xfId="0" applyNumberFormat="1" applyFont="1" applyFill="1" applyBorder="1" applyAlignment="1">
      <alignment vertical="center"/>
    </xf>
    <xf numFmtId="4" fontId="34" fillId="0" borderId="80" xfId="0" applyNumberFormat="1" applyFont="1" applyBorder="1" applyAlignment="1">
      <alignment vertical="center"/>
    </xf>
    <xf numFmtId="4" fontId="34" fillId="0" borderId="49" xfId="0" applyNumberFormat="1" applyFont="1" applyBorder="1" applyAlignment="1">
      <alignment vertical="center"/>
    </xf>
    <xf numFmtId="4" fontId="34" fillId="0" borderId="50" xfId="0" applyNumberFormat="1" applyFont="1" applyBorder="1" applyAlignment="1">
      <alignment vertical="center"/>
    </xf>
    <xf numFmtId="4" fontId="34" fillId="0" borderId="81" xfId="0" applyNumberFormat="1" applyFont="1" applyBorder="1" applyAlignment="1">
      <alignment vertical="center"/>
    </xf>
    <xf numFmtId="4" fontId="34" fillId="0" borderId="82" xfId="0" applyNumberFormat="1" applyFont="1" applyBorder="1" applyAlignment="1">
      <alignment vertical="center"/>
    </xf>
    <xf numFmtId="3" fontId="34" fillId="0" borderId="83" xfId="0" applyNumberFormat="1" applyFont="1" applyFill="1" applyBorder="1" applyAlignment="1">
      <alignment vertical="center"/>
    </xf>
    <xf numFmtId="4" fontId="34" fillId="0" borderId="84" xfId="0" applyNumberFormat="1" applyFont="1" applyBorder="1" applyAlignment="1">
      <alignment vertical="center"/>
    </xf>
    <xf numFmtId="4" fontId="34" fillId="0" borderId="83" xfId="0" applyNumberFormat="1" applyFont="1" applyBorder="1" applyAlignment="1">
      <alignment vertical="center"/>
    </xf>
    <xf numFmtId="4" fontId="34" fillId="0" borderId="85" xfId="0" applyNumberFormat="1" applyFont="1" applyBorder="1" applyAlignment="1">
      <alignment vertical="center"/>
    </xf>
    <xf numFmtId="4" fontId="33" fillId="0" borderId="86" xfId="0" applyNumberFormat="1" applyFont="1" applyBorder="1" applyAlignment="1">
      <alignment vertical="center"/>
    </xf>
    <xf numFmtId="4" fontId="33" fillId="5" borderId="87" xfId="0" applyNumberFormat="1" applyFont="1" applyFill="1" applyBorder="1" applyAlignment="1">
      <alignment vertical="center"/>
    </xf>
    <xf numFmtId="4" fontId="33" fillId="5" borderId="45" xfId="0" applyNumberFormat="1" applyFont="1" applyFill="1" applyBorder="1" applyAlignment="1">
      <alignment vertical="center"/>
    </xf>
    <xf numFmtId="4" fontId="33" fillId="0" borderId="60" xfId="0" applyNumberFormat="1" applyFont="1" applyBorder="1" applyAlignment="1">
      <alignment vertical="center"/>
    </xf>
    <xf numFmtId="4" fontId="23" fillId="0" borderId="45" xfId="0" applyNumberFormat="1" applyFont="1" applyFill="1" applyBorder="1" applyAlignment="1">
      <alignment horizontal="left" vertical="center" wrapText="1"/>
    </xf>
    <xf numFmtId="4" fontId="33" fillId="0" borderId="58" xfId="0" applyNumberFormat="1" applyFont="1" applyFill="1" applyBorder="1" applyAlignment="1">
      <alignment vertical="center"/>
    </xf>
    <xf numFmtId="4" fontId="33" fillId="0" borderId="88" xfId="0" applyNumberFormat="1" applyFont="1" applyBorder="1" applyAlignment="1">
      <alignment vertical="center"/>
    </xf>
    <xf numFmtId="4" fontId="33" fillId="0" borderId="58" xfId="0" applyNumberFormat="1" applyFont="1" applyBorder="1" applyAlignment="1">
      <alignment vertical="center"/>
    </xf>
    <xf numFmtId="4" fontId="33" fillId="0" borderId="62" xfId="0" applyNumberFormat="1" applyFont="1" applyBorder="1" applyAlignment="1">
      <alignment vertical="center"/>
    </xf>
    <xf numFmtId="4" fontId="33" fillId="5" borderId="86" xfId="0" applyNumberFormat="1" applyFont="1" applyFill="1" applyBorder="1" applyAlignment="1">
      <alignment vertical="center"/>
    </xf>
    <xf numFmtId="4" fontId="33" fillId="5" borderId="4" xfId="0" applyNumberFormat="1" applyFont="1" applyFill="1" applyBorder="1" applyAlignment="1">
      <alignment vertical="center"/>
    </xf>
    <xf numFmtId="4" fontId="33" fillId="5" borderId="5" xfId="0" applyNumberFormat="1" applyFont="1" applyFill="1" applyBorder="1" applyAlignment="1">
      <alignment vertical="center"/>
    </xf>
    <xf numFmtId="4" fontId="34" fillId="0" borderId="0" xfId="0" applyNumberFormat="1" applyFont="1" applyFill="1" applyBorder="1" applyAlignment="1" applyProtection="1">
      <alignment vertical="center"/>
      <protection locked="0"/>
    </xf>
    <xf numFmtId="4" fontId="29" fillId="0" borderId="0" xfId="0" applyNumberFormat="1" applyFont="1" applyFill="1" applyBorder="1" applyAlignment="1" applyProtection="1">
      <alignment vertical="center"/>
      <protection locked="0"/>
    </xf>
    <xf numFmtId="4" fontId="34" fillId="5" borderId="29" xfId="0" applyNumberFormat="1" applyFont="1" applyFill="1" applyBorder="1" applyAlignment="1" applyProtection="1">
      <alignment horizontal="center" vertical="center" wrapText="1"/>
      <protection locked="0"/>
    </xf>
    <xf numFmtId="49" fontId="34" fillId="0" borderId="47" xfId="0" applyNumberFormat="1" applyFont="1" applyFill="1" applyBorder="1" applyAlignment="1" applyProtection="1">
      <alignment vertical="center"/>
      <protection locked="0"/>
    </xf>
    <xf numFmtId="4" fontId="33" fillId="0" borderId="56" xfId="0" applyNumberFormat="1" applyFont="1" applyFill="1" applyBorder="1" applyAlignment="1" applyProtection="1">
      <alignment vertical="center"/>
      <protection locked="0"/>
    </xf>
    <xf numFmtId="4" fontId="34" fillId="0" borderId="47" xfId="0" applyNumberFormat="1" applyFont="1" applyFill="1" applyBorder="1" applyAlignment="1" applyProtection="1">
      <alignment vertical="center"/>
      <protection locked="0"/>
    </xf>
    <xf numFmtId="49" fontId="33" fillId="0" borderId="58" xfId="0" applyNumberFormat="1" applyFont="1" applyFill="1" applyBorder="1" applyAlignment="1" applyProtection="1">
      <alignment vertical="center"/>
      <protection locked="0"/>
    </xf>
    <xf numFmtId="4" fontId="33" fillId="0" borderId="93" xfId="0" applyNumberFormat="1" applyFont="1" applyFill="1" applyBorder="1" applyAlignment="1" applyProtection="1">
      <alignment vertical="center"/>
      <protection locked="0"/>
    </xf>
    <xf numFmtId="4" fontId="33" fillId="0" borderId="58" xfId="0" applyNumberFormat="1" applyFont="1" applyFill="1" applyBorder="1" applyAlignment="1" applyProtection="1">
      <alignment vertical="center"/>
      <protection locked="0"/>
    </xf>
    <xf numFmtId="49" fontId="34" fillId="0" borderId="58" xfId="0" applyNumberFormat="1" applyFont="1" applyFill="1" applyBorder="1" applyAlignment="1" applyProtection="1">
      <alignment vertical="center"/>
      <protection locked="0"/>
    </xf>
    <xf numFmtId="4" fontId="33" fillId="0" borderId="92" xfId="0" applyNumberFormat="1" applyFont="1" applyFill="1" applyBorder="1" applyAlignment="1" applyProtection="1">
      <alignment vertical="center"/>
    </xf>
    <xf numFmtId="4" fontId="34" fillId="0" borderId="49" xfId="0" applyNumberFormat="1" applyFont="1" applyFill="1" applyBorder="1" applyAlignment="1" applyProtection="1">
      <alignment vertical="center"/>
      <protection locked="0"/>
    </xf>
    <xf numFmtId="4" fontId="34" fillId="0" borderId="92" xfId="0" applyNumberFormat="1" applyFont="1" applyFill="1" applyBorder="1" applyAlignment="1" applyProtection="1">
      <alignment vertical="center"/>
    </xf>
    <xf numFmtId="49" fontId="34" fillId="0" borderId="49" xfId="0" applyNumberFormat="1" applyFont="1" applyFill="1" applyBorder="1" applyAlignment="1" applyProtection="1">
      <alignment vertical="center"/>
      <protection locked="0"/>
    </xf>
    <xf numFmtId="4" fontId="33" fillId="2" borderId="3" xfId="0" applyNumberFormat="1" applyFont="1" applyFill="1" applyBorder="1" applyAlignment="1" applyProtection="1">
      <alignment vertical="center"/>
      <protection locked="0"/>
    </xf>
    <xf numFmtId="4" fontId="33" fillId="2" borderId="45" xfId="0" applyNumberFormat="1" applyFont="1" applyFill="1" applyBorder="1" applyAlignment="1" applyProtection="1">
      <alignment vertical="center"/>
      <protection locked="0"/>
    </xf>
    <xf numFmtId="0" fontId="35" fillId="0" borderId="0" xfId="5" applyFont="1"/>
    <xf numFmtId="0" fontId="34" fillId="0" borderId="0" xfId="0" applyNumberFormat="1" applyFont="1" applyAlignment="1" applyProtection="1">
      <alignment horizontal="center" vertical="center"/>
      <protection locked="0"/>
    </xf>
    <xf numFmtId="4" fontId="34" fillId="0" borderId="0" xfId="0" applyNumberFormat="1" applyFont="1" applyFill="1" applyAlignment="1" applyProtection="1">
      <alignment vertical="center"/>
      <protection locked="0"/>
    </xf>
    <xf numFmtId="4" fontId="34" fillId="0" borderId="0" xfId="0" applyNumberFormat="1" applyFont="1" applyAlignment="1" applyProtection="1">
      <alignment vertical="center"/>
      <protection locked="0"/>
    </xf>
    <xf numFmtId="4" fontId="23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33" fillId="5" borderId="4" xfId="0" applyNumberFormat="1" applyFont="1" applyFill="1" applyBorder="1" applyAlignment="1" applyProtection="1">
      <alignment horizontal="center" vertical="center" wrapText="1"/>
      <protection locked="0"/>
    </xf>
    <xf numFmtId="4" fontId="33" fillId="2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34" fillId="0" borderId="7" xfId="0" applyNumberFormat="1" applyFont="1" applyBorder="1" applyAlignment="1" applyProtection="1">
      <alignment horizontal="right" vertical="center" wrapText="1"/>
      <protection locked="0"/>
    </xf>
    <xf numFmtId="4" fontId="33" fillId="0" borderId="95" xfId="0" applyNumberFormat="1" applyFont="1" applyFill="1" applyBorder="1" applyAlignment="1" applyProtection="1">
      <alignment horizontal="right" vertical="center" wrapText="1"/>
    </xf>
    <xf numFmtId="4" fontId="34" fillId="0" borderId="12" xfId="0" applyNumberFormat="1" applyFont="1" applyBorder="1" applyAlignment="1" applyProtection="1">
      <alignment horizontal="right" vertical="center" wrapText="1"/>
      <protection locked="0"/>
    </xf>
    <xf numFmtId="4" fontId="33" fillId="0" borderId="96" xfId="0" applyNumberFormat="1" applyFont="1" applyFill="1" applyBorder="1" applyAlignment="1" applyProtection="1">
      <alignment horizontal="right" vertical="center" wrapText="1"/>
    </xf>
    <xf numFmtId="4" fontId="34" fillId="0" borderId="69" xfId="0" applyNumberFormat="1" applyFont="1" applyBorder="1" applyAlignment="1" applyProtection="1">
      <alignment horizontal="right" vertical="center" wrapText="1"/>
      <protection locked="0"/>
    </xf>
    <xf numFmtId="4" fontId="33" fillId="0" borderId="99" xfId="0" applyNumberFormat="1" applyFont="1" applyFill="1" applyBorder="1" applyAlignment="1" applyProtection="1">
      <alignment horizontal="right" vertical="center" wrapText="1"/>
    </xf>
    <xf numFmtId="4" fontId="34" fillId="2" borderId="7" xfId="0" applyNumberFormat="1" applyFont="1" applyFill="1" applyBorder="1" applyAlignment="1" applyProtection="1">
      <alignment horizontal="right" vertical="center" wrapText="1"/>
      <protection locked="0"/>
    </xf>
    <xf numFmtId="4" fontId="33" fillId="2" borderId="100" xfId="0" applyNumberFormat="1" applyFont="1" applyFill="1" applyBorder="1" applyAlignment="1" applyProtection="1">
      <alignment horizontal="right" vertical="center" wrapText="1"/>
    </xf>
    <xf numFmtId="165" fontId="37" fillId="0" borderId="12" xfId="0" applyNumberFormat="1" applyFont="1" applyBorder="1" applyAlignment="1" applyProtection="1">
      <alignment horizontal="right" vertical="center" wrapText="1"/>
      <protection locked="0"/>
    </xf>
    <xf numFmtId="4" fontId="37" fillId="0" borderId="12" xfId="0" applyNumberFormat="1" applyFont="1" applyBorder="1" applyAlignment="1" applyProtection="1">
      <alignment horizontal="right" vertical="center" wrapText="1"/>
      <protection locked="0"/>
    </xf>
    <xf numFmtId="165" fontId="37" fillId="0" borderId="69" xfId="0" applyNumberFormat="1" applyFont="1" applyBorder="1" applyAlignment="1" applyProtection="1">
      <alignment horizontal="right" vertical="center" wrapText="1"/>
      <protection locked="0"/>
    </xf>
    <xf numFmtId="4" fontId="33" fillId="5" borderId="67" xfId="0" applyNumberFormat="1" applyFont="1" applyFill="1" applyBorder="1" applyAlignment="1" applyProtection="1">
      <alignment horizontal="right" vertical="center" wrapText="1"/>
    </xf>
    <xf numFmtId="4" fontId="33" fillId="5" borderId="74" xfId="0" applyNumberFormat="1" applyFont="1" applyFill="1" applyBorder="1" applyAlignment="1" applyProtection="1">
      <alignment horizontal="right" vertical="center" wrapText="1"/>
    </xf>
    <xf numFmtId="0" fontId="36" fillId="0" borderId="0" xfId="0" applyNumberFormat="1" applyFont="1" applyAlignment="1" applyProtection="1">
      <alignment horizontal="left" vertical="center" wrapText="1"/>
      <protection locked="0"/>
    </xf>
    <xf numFmtId="0" fontId="24" fillId="0" borderId="0" xfId="0" applyFont="1"/>
    <xf numFmtId="4" fontId="39" fillId="0" borderId="0" xfId="0" applyNumberFormat="1" applyFont="1" applyAlignment="1">
      <alignment horizontal="center" vertical="center" wrapText="1"/>
    </xf>
    <xf numFmtId="4" fontId="23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23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34" fillId="0" borderId="88" xfId="0" applyNumberFormat="1" applyFont="1" applyBorder="1" applyAlignment="1" applyProtection="1">
      <alignment horizontal="right" vertical="center" wrapText="1"/>
      <protection locked="0"/>
    </xf>
    <xf numFmtId="4" fontId="34" fillId="0" borderId="58" xfId="0" applyNumberFormat="1" applyFont="1" applyBorder="1" applyAlignment="1" applyProtection="1">
      <alignment horizontal="right" vertical="center" wrapText="1"/>
      <protection locked="0"/>
    </xf>
    <xf numFmtId="4" fontId="34" fillId="0" borderId="80" xfId="0" applyNumberFormat="1" applyFont="1" applyBorder="1" applyAlignment="1" applyProtection="1">
      <alignment horizontal="right" vertical="center" wrapText="1"/>
      <protection locked="0"/>
    </xf>
    <xf numFmtId="4" fontId="34" fillId="0" borderId="49" xfId="0" applyNumberFormat="1" applyFont="1" applyBorder="1" applyAlignment="1" applyProtection="1">
      <alignment horizontal="right" vertical="center" wrapText="1"/>
      <protection locked="0"/>
    </xf>
    <xf numFmtId="4" fontId="23" fillId="5" borderId="4" xfId="0" applyNumberFormat="1" applyFont="1" applyFill="1" applyBorder="1" applyAlignment="1" applyProtection="1">
      <alignment horizontal="right" vertical="center" wrapText="1"/>
    </xf>
    <xf numFmtId="4" fontId="23" fillId="5" borderId="45" xfId="0" applyNumberFormat="1" applyFont="1" applyFill="1" applyBorder="1" applyAlignment="1" applyProtection="1">
      <alignment horizontal="right" vertical="center" wrapText="1"/>
    </xf>
    <xf numFmtId="4" fontId="33" fillId="5" borderId="4" xfId="0" applyNumberFormat="1" applyFont="1" applyFill="1" applyBorder="1" applyAlignment="1" applyProtection="1">
      <alignment horizontal="right" vertical="center" wrapText="1"/>
    </xf>
    <xf numFmtId="4" fontId="33" fillId="2" borderId="45" xfId="0" applyNumberFormat="1" applyFont="1" applyFill="1" applyBorder="1" applyAlignment="1" applyProtection="1">
      <alignment horizontal="right" vertical="center" wrapText="1"/>
    </xf>
    <xf numFmtId="4" fontId="33" fillId="5" borderId="5" xfId="0" applyNumberFormat="1" applyFont="1" applyFill="1" applyBorder="1" applyAlignment="1" applyProtection="1">
      <alignment horizontal="right" vertical="center" wrapText="1"/>
    </xf>
    <xf numFmtId="4" fontId="8" fillId="0" borderId="0" xfId="0" applyNumberFormat="1" applyFont="1" applyAlignment="1">
      <alignment vertical="center" wrapText="1"/>
    </xf>
    <xf numFmtId="4" fontId="23" fillId="5" borderId="45" xfId="0" applyNumberFormat="1" applyFont="1" applyFill="1" applyBorder="1" applyAlignment="1">
      <alignment horizontal="center" vertical="center" wrapText="1"/>
    </xf>
    <xf numFmtId="4" fontId="34" fillId="0" borderId="57" xfId="0" applyNumberFormat="1" applyFont="1" applyFill="1" applyBorder="1" applyAlignment="1">
      <alignment horizontal="right" vertical="center" wrapText="1"/>
    </xf>
    <xf numFmtId="4" fontId="34" fillId="0" borderId="47" xfId="0" applyNumberFormat="1" applyFont="1" applyFill="1" applyBorder="1" applyAlignment="1">
      <alignment horizontal="right" vertical="center" wrapText="1"/>
    </xf>
    <xf numFmtId="4" fontId="34" fillId="0" borderId="54" xfId="0" applyNumberFormat="1" applyFont="1" applyFill="1" applyBorder="1" applyAlignment="1">
      <alignment horizontal="right" vertical="center" wrapText="1"/>
    </xf>
    <xf numFmtId="4" fontId="34" fillId="0" borderId="58" xfId="0" applyNumberFormat="1" applyFont="1" applyFill="1" applyBorder="1" applyAlignment="1">
      <alignment horizontal="right" vertical="center" wrapText="1"/>
    </xf>
    <xf numFmtId="4" fontId="33" fillId="5" borderId="1" xfId="0" applyNumberFormat="1" applyFont="1" applyFill="1" applyBorder="1" applyAlignment="1">
      <alignment horizontal="right" vertical="center" wrapText="1"/>
    </xf>
    <xf numFmtId="4" fontId="33" fillId="5" borderId="45" xfId="0" applyNumberFormat="1" applyFont="1" applyFill="1" applyBorder="1" applyAlignment="1">
      <alignment horizontal="right" vertical="center" wrapText="1"/>
    </xf>
    <xf numFmtId="4" fontId="29" fillId="0" borderId="0" xfId="0" applyNumberFormat="1" applyFont="1" applyFill="1" applyBorder="1" applyAlignment="1">
      <alignment vertical="center"/>
    </xf>
    <xf numFmtId="4" fontId="40" fillId="0" borderId="0" xfId="0" applyNumberFormat="1" applyFont="1" applyFill="1" applyBorder="1" applyAlignment="1">
      <alignment vertical="center"/>
    </xf>
    <xf numFmtId="4" fontId="33" fillId="5" borderId="45" xfId="0" applyNumberFormat="1" applyFont="1" applyFill="1" applyBorder="1" applyAlignment="1">
      <alignment horizontal="center" vertical="center"/>
    </xf>
    <xf numFmtId="4" fontId="33" fillId="5" borderId="64" xfId="0" applyNumberFormat="1" applyFont="1" applyFill="1" applyBorder="1" applyAlignment="1">
      <alignment horizontal="center" vertical="center"/>
    </xf>
    <xf numFmtId="4" fontId="23" fillId="2" borderId="45" xfId="0" applyNumberFormat="1" applyFont="1" applyFill="1" applyBorder="1" applyAlignment="1">
      <alignment horizontal="center" vertical="center" wrapText="1"/>
    </xf>
    <xf numFmtId="4" fontId="33" fillId="2" borderId="45" xfId="0" applyNumberFormat="1" applyFont="1" applyFill="1" applyBorder="1" applyAlignment="1">
      <alignment horizontal="center" vertical="center" wrapText="1"/>
    </xf>
    <xf numFmtId="4" fontId="33" fillId="2" borderId="4" xfId="0" applyNumberFormat="1" applyFont="1" applyFill="1" applyBorder="1" applyAlignment="1">
      <alignment horizontal="center" vertical="center" wrapText="1"/>
    </xf>
    <xf numFmtId="4" fontId="23" fillId="2" borderId="64" xfId="0" applyNumberFormat="1" applyFont="1" applyFill="1" applyBorder="1" applyAlignment="1">
      <alignment horizontal="left" vertical="center" wrapText="1"/>
    </xf>
    <xf numFmtId="4" fontId="34" fillId="0" borderId="49" xfId="0" applyNumberFormat="1" applyFont="1" applyFill="1" applyBorder="1" applyAlignment="1">
      <alignment horizontal="left" vertical="center" wrapText="1"/>
    </xf>
    <xf numFmtId="4" fontId="34" fillId="0" borderId="58" xfId="0" applyNumberFormat="1" applyFont="1" applyFill="1" applyBorder="1" applyAlignment="1">
      <alignment vertical="center"/>
    </xf>
    <xf numFmtId="4" fontId="34" fillId="0" borderId="88" xfId="0" applyNumberFormat="1" applyFont="1" applyFill="1" applyBorder="1" applyAlignment="1">
      <alignment vertical="center"/>
    </xf>
    <xf numFmtId="4" fontId="34" fillId="0" borderId="49" xfId="0" applyNumberFormat="1" applyFont="1" applyFill="1" applyBorder="1" applyAlignment="1">
      <alignment vertical="center"/>
    </xf>
    <xf numFmtId="4" fontId="34" fillId="0" borderId="80" xfId="0" applyNumberFormat="1" applyFont="1" applyFill="1" applyBorder="1" applyAlignment="1">
      <alignment vertical="center"/>
    </xf>
    <xf numFmtId="4" fontId="37" fillId="0" borderId="92" xfId="0" applyNumberFormat="1" applyFont="1" applyFill="1" applyBorder="1" applyAlignment="1">
      <alignment horizontal="left" vertical="center" wrapText="1"/>
    </xf>
    <xf numFmtId="4" fontId="37" fillId="0" borderId="55" xfId="0" applyNumberFormat="1" applyFont="1" applyFill="1" applyBorder="1" applyAlignment="1">
      <alignment horizontal="left" vertical="center" wrapText="1"/>
    </xf>
    <xf numFmtId="4" fontId="34" fillId="0" borderId="32" xfId="0" applyNumberFormat="1" applyFont="1" applyFill="1" applyBorder="1" applyAlignment="1">
      <alignment vertical="center"/>
    </xf>
    <xf numFmtId="4" fontId="34" fillId="0" borderId="0" xfId="0" applyNumberFormat="1" applyFont="1" applyFill="1" applyBorder="1" applyAlignment="1">
      <alignment vertical="center"/>
    </xf>
    <xf numFmtId="4" fontId="33" fillId="5" borderId="3" xfId="0" applyNumberFormat="1" applyFont="1" applyFill="1" applyBorder="1" applyAlignment="1">
      <alignment horizontal="left" vertical="center"/>
    </xf>
    <xf numFmtId="4" fontId="33" fillId="5" borderId="3" xfId="0" applyNumberFormat="1" applyFont="1" applyFill="1" applyBorder="1" applyAlignment="1">
      <alignment vertical="center"/>
    </xf>
    <xf numFmtId="4" fontId="8" fillId="0" borderId="0" xfId="0" applyNumberFormat="1" applyFont="1" applyBorder="1" applyAlignment="1">
      <alignment vertical="center"/>
    </xf>
    <xf numFmtId="4" fontId="29" fillId="0" borderId="0" xfId="0" applyNumberFormat="1" applyFont="1" applyAlignment="1">
      <alignment horizontal="justify" vertical="center"/>
    </xf>
    <xf numFmtId="4" fontId="34" fillId="0" borderId="0" xfId="0" applyNumberFormat="1" applyFont="1" applyAlignment="1">
      <alignment vertical="center"/>
    </xf>
    <xf numFmtId="0" fontId="41" fillId="0" borderId="0" xfId="4" applyFont="1" applyBorder="1" applyAlignment="1"/>
    <xf numFmtId="4" fontId="34" fillId="0" borderId="57" xfId="0" applyNumberFormat="1" applyFont="1" applyBorder="1" applyAlignment="1" applyProtection="1">
      <alignment horizontal="right" vertical="center"/>
      <protection locked="0"/>
    </xf>
    <xf numFmtId="4" fontId="34" fillId="0" borderId="47" xfId="0" applyNumberFormat="1" applyFont="1" applyBorder="1" applyAlignment="1" applyProtection="1">
      <alignment horizontal="right" vertical="center" wrapText="1"/>
      <protection locked="0"/>
    </xf>
    <xf numFmtId="4" fontId="34" fillId="0" borderId="80" xfId="0" applyNumberFormat="1" applyFont="1" applyBorder="1" applyAlignment="1" applyProtection="1">
      <alignment horizontal="right" vertical="center"/>
      <protection locked="0"/>
    </xf>
    <xf numFmtId="4" fontId="37" fillId="0" borderId="80" xfId="0" applyNumberFormat="1" applyFont="1" applyBorder="1" applyAlignment="1" applyProtection="1">
      <alignment horizontal="right" vertical="center"/>
      <protection locked="0"/>
    </xf>
    <xf numFmtId="4" fontId="37" fillId="0" borderId="49" xfId="0" applyNumberFormat="1" applyFont="1" applyBorder="1" applyAlignment="1" applyProtection="1">
      <alignment horizontal="right" vertical="center" wrapText="1"/>
      <protection locked="0"/>
    </xf>
    <xf numFmtId="0" fontId="41" fillId="0" borderId="0" xfId="4" applyFont="1" applyBorder="1" applyAlignment="1">
      <alignment wrapText="1"/>
    </xf>
    <xf numFmtId="4" fontId="34" fillId="0" borderId="84" xfId="0" applyNumberFormat="1" applyFont="1" applyBorder="1" applyAlignment="1" applyProtection="1">
      <alignment horizontal="right" vertical="center"/>
      <protection locked="0"/>
    </xf>
    <xf numFmtId="4" fontId="34" fillId="0" borderId="83" xfId="0" applyNumberFormat="1" applyFont="1" applyBorder="1" applyAlignment="1" applyProtection="1">
      <alignment horizontal="right" vertical="center" wrapText="1"/>
      <protection locked="0"/>
    </xf>
    <xf numFmtId="4" fontId="34" fillId="0" borderId="102" xfId="0" applyNumberFormat="1" applyFont="1" applyBorder="1" applyAlignment="1" applyProtection="1">
      <alignment horizontal="right" vertical="center"/>
      <protection locked="0"/>
    </xf>
    <xf numFmtId="4" fontId="34" fillId="0" borderId="92" xfId="0" applyNumberFormat="1" applyFont="1" applyBorder="1" applyAlignment="1" applyProtection="1">
      <alignment horizontal="right" vertical="center"/>
      <protection locked="0"/>
    </xf>
    <xf numFmtId="4" fontId="34" fillId="0" borderId="0" xfId="0" applyNumberFormat="1" applyFont="1" applyBorder="1" applyAlignment="1" applyProtection="1">
      <alignment horizontal="right" vertical="center"/>
      <protection locked="0"/>
    </xf>
    <xf numFmtId="4" fontId="34" fillId="0" borderId="32" xfId="0" applyNumberFormat="1" applyFont="1" applyBorder="1" applyAlignment="1" applyProtection="1">
      <alignment horizontal="right" vertical="center" wrapText="1"/>
      <protection locked="0"/>
    </xf>
    <xf numFmtId="4" fontId="33" fillId="2" borderId="5" xfId="0" applyNumberFormat="1" applyFont="1" applyFill="1" applyBorder="1" applyAlignment="1" applyProtection="1">
      <alignment horizontal="right" vertical="center"/>
    </xf>
    <xf numFmtId="4" fontId="33" fillId="5" borderId="45" xfId="0" applyNumberFormat="1" applyFont="1" applyFill="1" applyBorder="1" applyAlignment="1" applyProtection="1">
      <alignment horizontal="right" vertical="center"/>
    </xf>
    <xf numFmtId="4" fontId="33" fillId="0" borderId="90" xfId="0" applyNumberFormat="1" applyFont="1" applyBorder="1" applyAlignment="1" applyProtection="1">
      <alignment horizontal="right" vertical="center" wrapText="1"/>
      <protection locked="0"/>
    </xf>
    <xf numFmtId="4" fontId="33" fillId="0" borderId="29" xfId="0" applyNumberFormat="1" applyFont="1" applyFill="1" applyBorder="1" applyAlignment="1" applyProtection="1">
      <alignment horizontal="right" vertical="center" wrapText="1"/>
    </xf>
    <xf numFmtId="4" fontId="33" fillId="0" borderId="45" xfId="0" applyNumberFormat="1" applyFont="1" applyFill="1" applyBorder="1" applyAlignment="1" applyProtection="1">
      <alignment horizontal="right" vertical="center" wrapText="1"/>
      <protection locked="0"/>
    </xf>
    <xf numFmtId="4" fontId="33" fillId="0" borderId="45" xfId="0" applyNumberFormat="1" applyFont="1" applyFill="1" applyBorder="1" applyAlignment="1" applyProtection="1">
      <alignment horizontal="right" vertical="center" wrapText="1"/>
    </xf>
    <xf numFmtId="165" fontId="37" fillId="0" borderId="7" xfId="0" applyNumberFormat="1" applyFont="1" applyBorder="1" applyAlignment="1" applyProtection="1">
      <alignment horizontal="right" vertical="center" wrapText="1"/>
      <protection locked="0"/>
    </xf>
    <xf numFmtId="165" fontId="37" fillId="0" borderId="62" xfId="0" applyNumberFormat="1" applyFont="1" applyBorder="1" applyAlignment="1" applyProtection="1">
      <alignment horizontal="right" vertical="center" wrapText="1"/>
      <protection locked="0"/>
    </xf>
    <xf numFmtId="165" fontId="37" fillId="0" borderId="61" xfId="0" applyNumberFormat="1" applyFont="1" applyBorder="1" applyAlignment="1" applyProtection="1">
      <alignment horizontal="right" vertical="center" wrapText="1"/>
      <protection locked="0"/>
    </xf>
    <xf numFmtId="165" fontId="37" fillId="0" borderId="50" xfId="0" applyNumberFormat="1" applyFont="1" applyBorder="1" applyAlignment="1" applyProtection="1">
      <alignment horizontal="right" vertical="center" wrapText="1"/>
      <protection locked="0"/>
    </xf>
    <xf numFmtId="4" fontId="30" fillId="0" borderId="0" xfId="0" applyNumberFormat="1" applyFont="1" applyAlignment="1" applyProtection="1">
      <alignment vertical="center"/>
      <protection locked="0"/>
    </xf>
    <xf numFmtId="4" fontId="23" fillId="2" borderId="89" xfId="0" applyNumberFormat="1" applyFont="1" applyFill="1" applyBorder="1" applyAlignment="1" applyProtection="1">
      <alignment horizontal="center" vertical="center" wrapText="1"/>
      <protection locked="0"/>
    </xf>
    <xf numFmtId="4" fontId="33" fillId="2" borderId="45" xfId="0" applyNumberFormat="1" applyFont="1" applyFill="1" applyBorder="1" applyAlignment="1" applyProtection="1">
      <alignment horizontal="right" vertical="center"/>
    </xf>
    <xf numFmtId="4" fontId="33" fillId="0" borderId="88" xfId="0" applyNumberFormat="1" applyFont="1" applyFill="1" applyBorder="1" applyAlignment="1" applyProtection="1">
      <alignment horizontal="right" vertical="center"/>
      <protection locked="0"/>
    </xf>
    <xf numFmtId="4" fontId="33" fillId="0" borderId="58" xfId="0" applyNumberFormat="1" applyFont="1" applyFill="1" applyBorder="1" applyAlignment="1" applyProtection="1">
      <alignment horizontal="right" vertical="center"/>
      <protection locked="0"/>
    </xf>
    <xf numFmtId="4" fontId="34" fillId="0" borderId="88" xfId="0" applyNumberFormat="1" applyFont="1" applyFill="1" applyBorder="1" applyAlignment="1" applyProtection="1">
      <alignment horizontal="right" vertical="center"/>
      <protection locked="0"/>
    </xf>
    <xf numFmtId="4" fontId="34" fillId="0" borderId="58" xfId="0" applyNumberFormat="1" applyFont="1" applyFill="1" applyBorder="1" applyAlignment="1" applyProtection="1">
      <alignment horizontal="right" vertical="center"/>
      <protection locked="0"/>
    </xf>
    <xf numFmtId="4" fontId="34" fillId="0" borderId="80" xfId="0" applyNumberFormat="1" applyFont="1" applyFill="1" applyBorder="1" applyAlignment="1" applyProtection="1">
      <alignment horizontal="right" vertical="center"/>
      <protection locked="0"/>
    </xf>
    <xf numFmtId="4" fontId="34" fillId="0" borderId="49" xfId="0" applyNumberFormat="1" applyFont="1" applyFill="1" applyBorder="1" applyAlignment="1" applyProtection="1">
      <alignment horizontal="right" vertical="center"/>
      <protection locked="0"/>
    </xf>
    <xf numFmtId="4" fontId="34" fillId="0" borderId="49" xfId="0" applyNumberFormat="1" applyFont="1" applyBorder="1" applyAlignment="1" applyProtection="1">
      <alignment horizontal="right" vertical="center"/>
      <protection locked="0"/>
    </xf>
    <xf numFmtId="4" fontId="34" fillId="0" borderId="83" xfId="0" applyNumberFormat="1" applyFont="1" applyBorder="1" applyAlignment="1" applyProtection="1">
      <alignment horizontal="right" vertical="center"/>
      <protection locked="0"/>
    </xf>
    <xf numFmtId="4" fontId="34" fillId="0" borderId="53" xfId="0" applyNumberFormat="1" applyFont="1" applyBorder="1" applyAlignment="1" applyProtection="1">
      <alignment horizontal="right" vertical="center"/>
      <protection locked="0"/>
    </xf>
    <xf numFmtId="4" fontId="33" fillId="2" borderId="5" xfId="0" applyNumberFormat="1" applyFont="1" applyFill="1" applyBorder="1" applyAlignment="1" applyProtection="1">
      <alignment vertical="center"/>
      <protection locked="0"/>
    </xf>
    <xf numFmtId="4" fontId="23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33" fillId="0" borderId="58" xfId="0" applyNumberFormat="1" applyFont="1" applyBorder="1" applyAlignment="1" applyProtection="1">
      <alignment vertical="center"/>
      <protection locked="0"/>
    </xf>
    <xf numFmtId="4" fontId="37" fillId="0" borderId="58" xfId="0" applyNumberFormat="1" applyFont="1" applyBorder="1" applyAlignment="1" applyProtection="1">
      <alignment vertical="center"/>
      <protection locked="0"/>
    </xf>
    <xf numFmtId="4" fontId="37" fillId="0" borderId="62" xfId="0" applyNumberFormat="1" applyFont="1" applyBorder="1" applyAlignment="1" applyProtection="1">
      <alignment vertical="center"/>
      <protection locked="0"/>
    </xf>
    <xf numFmtId="4" fontId="33" fillId="0" borderId="62" xfId="0" applyNumberFormat="1" applyFont="1" applyBorder="1" applyAlignment="1" applyProtection="1">
      <alignment vertical="center"/>
      <protection locked="0"/>
    </xf>
    <xf numFmtId="4" fontId="37" fillId="0" borderId="49" xfId="0" applyNumberFormat="1" applyFont="1" applyBorder="1" applyAlignment="1" applyProtection="1">
      <alignment horizontal="right" vertical="center"/>
      <protection locked="0"/>
    </xf>
    <xf numFmtId="4" fontId="37" fillId="0" borderId="50" xfId="0" applyNumberFormat="1" applyFont="1" applyBorder="1" applyAlignment="1" applyProtection="1">
      <alignment horizontal="right" vertical="center"/>
      <protection locked="0"/>
    </xf>
    <xf numFmtId="4" fontId="33" fillId="2" borderId="45" xfId="0" applyNumberFormat="1" applyFont="1" applyFill="1" applyBorder="1" applyAlignment="1" applyProtection="1">
      <alignment vertical="center"/>
    </xf>
    <xf numFmtId="4" fontId="34" fillId="0" borderId="0" xfId="0" applyNumberFormat="1" applyFont="1" applyAlignment="1">
      <alignment horizontal="justify" vertical="center"/>
    </xf>
    <xf numFmtId="4" fontId="34" fillId="0" borderId="68" xfId="0" applyNumberFormat="1" applyFont="1" applyBorder="1" applyAlignment="1">
      <alignment vertical="center" wrapText="1"/>
    </xf>
    <xf numFmtId="4" fontId="34" fillId="0" borderId="66" xfId="0" applyNumberFormat="1" applyFont="1" applyBorder="1" applyAlignment="1">
      <alignment vertical="center" wrapText="1"/>
    </xf>
    <xf numFmtId="4" fontId="43" fillId="0" borderId="0" xfId="0" applyNumberFormat="1" applyFont="1" applyFill="1" applyAlignment="1" applyProtection="1">
      <alignment vertical="center"/>
      <protection locked="0"/>
    </xf>
    <xf numFmtId="4" fontId="44" fillId="0" borderId="0" xfId="0" applyNumberFormat="1" applyFont="1" applyFill="1" applyAlignment="1" applyProtection="1">
      <alignment vertical="center"/>
      <protection locked="0"/>
    </xf>
    <xf numFmtId="4" fontId="33" fillId="2" borderId="29" xfId="0" applyNumberFormat="1" applyFont="1" applyFill="1" applyBorder="1" applyAlignment="1" applyProtection="1">
      <alignment horizontal="center" vertical="center" wrapText="1"/>
      <protection locked="0"/>
    </xf>
    <xf numFmtId="4" fontId="34" fillId="2" borderId="68" xfId="0" applyNumberFormat="1" applyFont="1" applyFill="1" applyBorder="1" applyAlignment="1" applyProtection="1">
      <alignment horizontal="center" vertical="center" wrapText="1"/>
      <protection locked="0"/>
    </xf>
    <xf numFmtId="4" fontId="34" fillId="2" borderId="67" xfId="0" applyNumberFormat="1" applyFont="1" applyFill="1" applyBorder="1" applyAlignment="1" applyProtection="1">
      <alignment horizontal="center" vertical="center" wrapText="1"/>
      <protection locked="0"/>
    </xf>
    <xf numFmtId="4" fontId="34" fillId="2" borderId="2" xfId="0" applyNumberFormat="1" applyFont="1" applyFill="1" applyBorder="1" applyAlignment="1" applyProtection="1">
      <alignment horizontal="center" vertical="center" wrapText="1"/>
      <protection locked="0"/>
    </xf>
    <xf numFmtId="4" fontId="4" fillId="2" borderId="104" xfId="0" applyNumberFormat="1" applyFont="1" applyFill="1" applyBorder="1" applyAlignment="1" applyProtection="1">
      <alignment horizontal="center" vertical="center" wrapText="1"/>
      <protection locked="0"/>
    </xf>
    <xf numFmtId="4" fontId="34" fillId="2" borderId="104" xfId="0" applyNumberFormat="1" applyFont="1" applyFill="1" applyBorder="1" applyAlignment="1" applyProtection="1">
      <alignment horizontal="center" vertical="center" wrapText="1"/>
      <protection locked="0"/>
    </xf>
    <xf numFmtId="4" fontId="34" fillId="2" borderId="1" xfId="0" applyNumberFormat="1" applyFont="1" applyFill="1" applyBorder="1" applyAlignment="1" applyProtection="1">
      <alignment horizontal="center" vertical="center" wrapText="1"/>
      <protection locked="0"/>
    </xf>
    <xf numFmtId="4" fontId="33" fillId="2" borderId="64" xfId="0" applyNumberFormat="1" applyFont="1" applyFill="1" applyBorder="1" applyAlignment="1" applyProtection="1">
      <alignment horizontal="center" vertical="center" wrapText="1"/>
      <protection locked="0"/>
    </xf>
    <xf numFmtId="4" fontId="33" fillId="0" borderId="86" xfId="0" applyNumberFormat="1" applyFont="1" applyFill="1" applyBorder="1" applyAlignment="1" applyProtection="1">
      <alignment horizontal="right" vertical="center" wrapText="1"/>
      <protection locked="0"/>
    </xf>
    <xf numFmtId="4" fontId="33" fillId="0" borderId="104" xfId="0" applyNumberFormat="1" applyFont="1" applyFill="1" applyBorder="1" applyAlignment="1" applyProtection="1">
      <alignment horizontal="right" vertical="center" wrapText="1"/>
      <protection locked="0"/>
    </xf>
    <xf numFmtId="4" fontId="33" fillId="0" borderId="5" xfId="0" applyNumberFormat="1" applyFont="1" applyFill="1" applyBorder="1" applyAlignment="1" applyProtection="1">
      <alignment horizontal="right" vertical="center" wrapText="1"/>
      <protection locked="0"/>
    </xf>
    <xf numFmtId="4" fontId="33" fillId="0" borderId="101" xfId="0" applyNumberFormat="1" applyFont="1" applyFill="1" applyBorder="1" applyAlignment="1" applyProtection="1">
      <alignment horizontal="right" vertical="center" wrapText="1"/>
      <protection locked="0"/>
    </xf>
    <xf numFmtId="4" fontId="33" fillId="0" borderId="4" xfId="0" applyNumberFormat="1" applyFont="1" applyFill="1" applyBorder="1" applyAlignment="1" applyProtection="1">
      <alignment horizontal="right" vertical="center" wrapText="1"/>
      <protection locked="0"/>
    </xf>
    <xf numFmtId="4" fontId="33" fillId="0" borderId="45" xfId="0" applyNumberFormat="1" applyFont="1" applyFill="1" applyBorder="1" applyAlignment="1" applyProtection="1">
      <alignment vertical="center" wrapText="1"/>
      <protection locked="0"/>
    </xf>
    <xf numFmtId="4" fontId="33" fillId="0" borderId="86" xfId="0" applyNumberFormat="1" applyFont="1" applyFill="1" applyBorder="1" applyAlignment="1" applyProtection="1">
      <alignment vertical="center" wrapText="1"/>
      <protection locked="0"/>
    </xf>
    <xf numFmtId="4" fontId="33" fillId="0" borderId="104" xfId="0" applyNumberFormat="1" applyFont="1" applyFill="1" applyBorder="1" applyAlignment="1" applyProtection="1">
      <alignment vertical="center" wrapText="1"/>
      <protection locked="0"/>
    </xf>
    <xf numFmtId="4" fontId="33" fillId="0" borderId="101" xfId="0" applyNumberFormat="1" applyFont="1" applyFill="1" applyBorder="1" applyAlignment="1" applyProtection="1">
      <alignment vertical="center" wrapText="1"/>
      <protection locked="0"/>
    </xf>
    <xf numFmtId="4" fontId="37" fillId="0" borderId="58" xfId="0" applyNumberFormat="1" applyFont="1" applyFill="1" applyBorder="1" applyAlignment="1" applyProtection="1">
      <alignment horizontal="left" vertical="center" wrapText="1"/>
      <protection locked="0"/>
    </xf>
    <xf numFmtId="4" fontId="37" fillId="0" borderId="60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61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62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7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105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88" xfId="0" applyNumberFormat="1" applyFont="1" applyFill="1" applyBorder="1" applyAlignment="1" applyProtection="1">
      <alignment horizontal="right" vertical="center" wrapText="1"/>
      <protection locked="0"/>
    </xf>
    <xf numFmtId="4" fontId="38" fillId="0" borderId="29" xfId="0" applyNumberFormat="1" applyFont="1" applyFill="1" applyBorder="1" applyAlignment="1" applyProtection="1">
      <alignment horizontal="right" vertical="center" wrapText="1"/>
    </xf>
    <xf numFmtId="4" fontId="37" fillId="0" borderId="49" xfId="0" applyNumberFormat="1" applyFont="1" applyFill="1" applyBorder="1" applyAlignment="1" applyProtection="1">
      <alignment horizontal="left" vertical="center" wrapText="1"/>
      <protection locked="0"/>
    </xf>
    <xf numFmtId="4" fontId="37" fillId="0" borderId="63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12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50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59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80" xfId="0" applyNumberFormat="1" applyFont="1" applyFill="1" applyBorder="1" applyAlignment="1" applyProtection="1">
      <alignment horizontal="right" vertical="center" wrapText="1"/>
      <protection locked="0"/>
    </xf>
    <xf numFmtId="4" fontId="38" fillId="0" borderId="49" xfId="0" applyNumberFormat="1" applyFont="1" applyFill="1" applyBorder="1" applyAlignment="1" applyProtection="1">
      <alignment horizontal="right" vertical="center" wrapText="1"/>
    </xf>
    <xf numFmtId="4" fontId="45" fillId="0" borderId="49" xfId="0" applyNumberFormat="1" applyFont="1" applyFill="1" applyBorder="1" applyAlignment="1" applyProtection="1">
      <alignment horizontal="left" vertical="center" wrapText="1"/>
      <protection locked="0"/>
    </xf>
    <xf numFmtId="4" fontId="38" fillId="0" borderId="32" xfId="0" applyNumberFormat="1" applyFont="1" applyFill="1" applyBorder="1" applyAlignment="1" applyProtection="1">
      <alignment horizontal="right" vertical="center" wrapText="1"/>
    </xf>
    <xf numFmtId="4" fontId="37" fillId="0" borderId="58" xfId="0" applyNumberFormat="1" applyFont="1" applyFill="1" applyBorder="1" applyAlignment="1" applyProtection="1">
      <alignment vertical="center" wrapText="1"/>
      <protection locked="0"/>
    </xf>
    <xf numFmtId="4" fontId="37" fillId="0" borderId="49" xfId="0" applyNumberFormat="1" applyFont="1" applyFill="1" applyBorder="1" applyAlignment="1" applyProtection="1">
      <alignment vertical="center" wrapText="1"/>
      <protection locked="0"/>
    </xf>
    <xf numFmtId="4" fontId="45" fillId="0" borderId="49" xfId="0" applyNumberFormat="1" applyFont="1" applyFill="1" applyBorder="1" applyAlignment="1" applyProtection="1">
      <alignment vertical="center" wrapText="1"/>
      <protection locked="0"/>
    </xf>
    <xf numFmtId="4" fontId="23" fillId="2" borderId="45" xfId="0" applyNumberFormat="1" applyFont="1" applyFill="1" applyBorder="1" applyAlignment="1">
      <alignment horizontal="left" vertical="center" wrapText="1"/>
    </xf>
    <xf numFmtId="4" fontId="33" fillId="2" borderId="86" xfId="0" applyNumberFormat="1" applyFont="1" applyFill="1" applyBorder="1" applyAlignment="1" applyProtection="1">
      <alignment horizontal="right" vertical="center" wrapText="1"/>
    </xf>
    <xf numFmtId="4" fontId="8" fillId="0" borderId="0" xfId="0" applyNumberFormat="1" applyFont="1" applyAlignment="1" applyProtection="1">
      <alignment vertical="center"/>
      <protection locked="0"/>
    </xf>
    <xf numFmtId="4" fontId="4" fillId="0" borderId="0" xfId="0" applyNumberFormat="1" applyFont="1" applyBorder="1" applyAlignment="1" applyProtection="1">
      <alignment horizontal="left" vertical="center"/>
      <protection locked="0"/>
    </xf>
    <xf numFmtId="4" fontId="28" fillId="0" borderId="0" xfId="0" applyNumberFormat="1" applyFont="1" applyAlignment="1">
      <alignment horizontal="left" vertical="center"/>
    </xf>
    <xf numFmtId="4" fontId="46" fillId="2" borderId="6" xfId="0" applyNumberFormat="1" applyFont="1" applyFill="1" applyBorder="1" applyAlignment="1" applyProtection="1">
      <alignment horizontal="center" vertical="center" wrapText="1"/>
      <protection locked="0"/>
    </xf>
    <xf numFmtId="4" fontId="46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33" fillId="0" borderId="47" xfId="0" applyNumberFormat="1" applyFont="1" applyBorder="1" applyAlignment="1" applyProtection="1">
      <alignment horizontal="right" vertical="center" wrapText="1"/>
      <protection locked="0"/>
    </xf>
    <xf numFmtId="4" fontId="33" fillId="0" borderId="0" xfId="0" applyNumberFormat="1" applyFont="1" applyFill="1" applyBorder="1" applyAlignment="1">
      <alignment horizontal="left" vertical="center"/>
    </xf>
    <xf numFmtId="4" fontId="33" fillId="0" borderId="49" xfId="0" applyNumberFormat="1" applyFont="1" applyBorder="1" applyAlignment="1" applyProtection="1">
      <alignment horizontal="right" vertical="center" wrapText="1"/>
      <protection locked="0"/>
    </xf>
    <xf numFmtId="4" fontId="33" fillId="0" borderId="0" xfId="0" applyNumberFormat="1" applyFont="1" applyFill="1" applyBorder="1" applyAlignment="1">
      <alignment horizontal="center" vertical="center"/>
    </xf>
    <xf numFmtId="4" fontId="34" fillId="0" borderId="0" xfId="0" applyNumberFormat="1" applyFont="1" applyFill="1" applyBorder="1" applyAlignment="1">
      <alignment horizontal="right" vertical="center"/>
    </xf>
    <xf numFmtId="4" fontId="33" fillId="0" borderId="49" xfId="0" applyNumberFormat="1" applyFont="1" applyFill="1" applyBorder="1" applyAlignment="1" applyProtection="1">
      <alignment horizontal="right" vertical="center" wrapText="1"/>
    </xf>
    <xf numFmtId="4" fontId="34" fillId="0" borderId="49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49" xfId="0" applyNumberFormat="1" applyFont="1" applyFill="1" applyBorder="1" applyAlignment="1" applyProtection="1">
      <alignment horizontal="right" vertical="center" wrapText="1"/>
      <protection locked="0"/>
    </xf>
    <xf numFmtId="0" fontId="11" fillId="3" borderId="106" xfId="0" applyFont="1" applyFill="1" applyBorder="1" applyAlignment="1">
      <alignment horizontal="center" wrapText="1"/>
    </xf>
    <xf numFmtId="0" fontId="11" fillId="3" borderId="107" xfId="0" applyFont="1" applyFill="1" applyBorder="1" applyAlignment="1">
      <alignment horizontal="center" wrapText="1"/>
    </xf>
    <xf numFmtId="0" fontId="11" fillId="3" borderId="68" xfId="0" applyFont="1" applyFill="1" applyBorder="1" applyAlignment="1">
      <alignment horizontal="center" wrapText="1"/>
    </xf>
    <xf numFmtId="0" fontId="11" fillId="3" borderId="69" xfId="0" applyFont="1" applyFill="1" applyBorder="1" applyAlignment="1">
      <alignment horizontal="center" wrapText="1"/>
    </xf>
    <xf numFmtId="0" fontId="11" fillId="3" borderId="74" xfId="0" applyFont="1" applyFill="1" applyBorder="1" applyAlignment="1">
      <alignment horizontal="center" wrapText="1"/>
    </xf>
    <xf numFmtId="0" fontId="15" fillId="0" borderId="70" xfId="0" applyFont="1" applyBorder="1" applyAlignment="1">
      <alignment wrapText="1"/>
    </xf>
    <xf numFmtId="2" fontId="15" fillId="0" borderId="7" xfId="0" applyNumberFormat="1" applyFont="1" applyFill="1" applyBorder="1" applyAlignment="1">
      <alignment wrapText="1"/>
    </xf>
    <xf numFmtId="4" fontId="22" fillId="0" borderId="7" xfId="0" applyNumberFormat="1" applyFont="1" applyFill="1" applyBorder="1" applyAlignment="1">
      <alignment vertical="center" wrapText="1"/>
    </xf>
    <xf numFmtId="4" fontId="22" fillId="0" borderId="100" xfId="0" applyNumberFormat="1" applyFont="1" applyFill="1" applyBorder="1" applyAlignment="1">
      <alignment vertical="center" wrapText="1"/>
    </xf>
    <xf numFmtId="4" fontId="23" fillId="2" borderId="73" xfId="0" applyNumberFormat="1" applyFont="1" applyFill="1" applyBorder="1" applyAlignment="1">
      <alignment vertical="center" wrapText="1"/>
    </xf>
    <xf numFmtId="4" fontId="23" fillId="2" borderId="69" xfId="0" applyNumberFormat="1" applyFont="1" applyFill="1" applyBorder="1" applyAlignment="1">
      <alignment horizontal="right" vertical="center" wrapText="1"/>
    </xf>
    <xf numFmtId="4" fontId="23" fillId="2" borderId="74" xfId="0" applyNumberFormat="1" applyFont="1" applyFill="1" applyBorder="1" applyAlignment="1">
      <alignment horizontal="right" vertical="center" wrapText="1"/>
    </xf>
    <xf numFmtId="4" fontId="23" fillId="0" borderId="32" xfId="0" applyNumberFormat="1" applyFont="1" applyBorder="1" applyAlignment="1">
      <alignment horizontal="center" vertical="center"/>
    </xf>
    <xf numFmtId="4" fontId="22" fillId="0" borderId="49" xfId="0" applyNumberFormat="1" applyFont="1" applyBorder="1" applyAlignment="1">
      <alignment horizontal="right" vertical="center"/>
    </xf>
    <xf numFmtId="4" fontId="23" fillId="5" borderId="45" xfId="0" applyNumberFormat="1" applyFont="1" applyFill="1" applyBorder="1" applyAlignment="1">
      <alignment horizontal="right" vertical="center"/>
    </xf>
    <xf numFmtId="4" fontId="33" fillId="2" borderId="3" xfId="0" applyNumberFormat="1" applyFont="1" applyFill="1" applyBorder="1" applyAlignment="1">
      <alignment horizontal="left" vertical="center"/>
    </xf>
    <xf numFmtId="4" fontId="33" fillId="2" borderId="4" xfId="0" applyNumberFormat="1" applyFont="1" applyFill="1" applyBorder="1" applyAlignment="1">
      <alignment horizontal="left" vertical="center"/>
    </xf>
    <xf numFmtId="4" fontId="33" fillId="2" borderId="5" xfId="0" applyNumberFormat="1" applyFont="1" applyFill="1" applyBorder="1" applyAlignment="1">
      <alignment horizontal="left" vertical="center"/>
    </xf>
    <xf numFmtId="4" fontId="34" fillId="0" borderId="91" xfId="0" applyNumberFormat="1" applyFont="1" applyBorder="1" applyAlignment="1">
      <alignment horizontal="right" vertical="center"/>
    </xf>
    <xf numFmtId="4" fontId="34" fillId="0" borderId="1" xfId="0" applyNumberFormat="1" applyFont="1" applyBorder="1" applyAlignment="1">
      <alignment horizontal="right" vertical="center"/>
    </xf>
    <xf numFmtId="4" fontId="34" fillId="0" borderId="2" xfId="0" applyNumberFormat="1" applyFont="1" applyBorder="1" applyAlignment="1">
      <alignment horizontal="right" vertical="center"/>
    </xf>
    <xf numFmtId="4" fontId="22" fillId="0" borderId="0" xfId="0" applyNumberFormat="1" applyFont="1" applyBorder="1" applyAlignment="1">
      <alignment horizontal="left" vertical="center"/>
    </xf>
    <xf numFmtId="4" fontId="22" fillId="0" borderId="0" xfId="0" applyNumberFormat="1" applyFont="1" applyBorder="1" applyAlignment="1">
      <alignment vertical="center"/>
    </xf>
    <xf numFmtId="4" fontId="22" fillId="0" borderId="57" xfId="0" applyNumberFormat="1" applyFont="1" applyFill="1" applyBorder="1" applyAlignment="1">
      <alignment horizontal="right" vertical="center" wrapText="1"/>
    </xf>
    <xf numFmtId="4" fontId="22" fillId="0" borderId="47" xfId="0" applyNumberFormat="1" applyFont="1" applyFill="1" applyBorder="1" applyAlignment="1">
      <alignment horizontal="right" vertical="center" wrapText="1"/>
    </xf>
    <xf numFmtId="4" fontId="22" fillId="0" borderId="88" xfId="0" applyNumberFormat="1" applyFont="1" applyFill="1" applyBorder="1" applyAlignment="1">
      <alignment horizontal="right" vertical="center" wrapText="1"/>
    </xf>
    <xf numFmtId="4" fontId="22" fillId="0" borderId="58" xfId="0" applyNumberFormat="1" applyFont="1" applyFill="1" applyBorder="1" applyAlignment="1">
      <alignment horizontal="right" vertical="center" wrapText="1"/>
    </xf>
    <xf numFmtId="4" fontId="22" fillId="0" borderId="84" xfId="0" applyNumberFormat="1" applyFont="1" applyFill="1" applyBorder="1" applyAlignment="1">
      <alignment horizontal="right" vertical="center" wrapText="1"/>
    </xf>
    <xf numFmtId="4" fontId="22" fillId="0" borderId="83" xfId="0" applyNumberFormat="1" applyFont="1" applyFill="1" applyBorder="1" applyAlignment="1">
      <alignment horizontal="right" vertical="center" wrapText="1"/>
    </xf>
    <xf numFmtId="4" fontId="22" fillId="0" borderId="103" xfId="0" applyNumberFormat="1" applyFont="1" applyFill="1" applyBorder="1" applyAlignment="1">
      <alignment horizontal="right" vertical="center" wrapText="1"/>
    </xf>
    <xf numFmtId="4" fontId="22" fillId="0" borderId="53" xfId="0" applyNumberFormat="1" applyFont="1" applyFill="1" applyBorder="1" applyAlignment="1">
      <alignment horizontal="right" vertical="center" wrapText="1"/>
    </xf>
    <xf numFmtId="4" fontId="28" fillId="0" borderId="0" xfId="0" applyNumberFormat="1" applyFont="1" applyAlignment="1" applyProtection="1">
      <alignment horizontal="left" vertical="center"/>
      <protection locked="0"/>
    </xf>
    <xf numFmtId="4" fontId="29" fillId="0" borderId="0" xfId="0" applyNumberFormat="1" applyFont="1" applyAlignment="1" applyProtection="1">
      <alignment vertical="center"/>
      <protection locked="0"/>
    </xf>
    <xf numFmtId="4" fontId="33" fillId="2" borderId="3" xfId="0" applyNumberFormat="1" applyFont="1" applyFill="1" applyBorder="1" applyAlignment="1" applyProtection="1">
      <alignment horizontal="center" vertical="center"/>
      <protection locked="0"/>
    </xf>
    <xf numFmtId="4" fontId="23" fillId="5" borderId="6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3" xfId="0" applyNumberFormat="1" applyFont="1" applyFill="1" applyBorder="1" applyAlignment="1" applyProtection="1">
      <alignment vertical="center" wrapText="1"/>
      <protection locked="0"/>
    </xf>
    <xf numFmtId="4" fontId="33" fillId="0" borderId="45" xfId="0" applyNumberFormat="1" applyFont="1" applyFill="1" applyBorder="1" applyAlignment="1" applyProtection="1">
      <alignment vertical="center"/>
    </xf>
    <xf numFmtId="4" fontId="45" fillId="0" borderId="47" xfId="0" applyNumberFormat="1" applyFont="1" applyFill="1" applyBorder="1" applyAlignment="1" applyProtection="1">
      <alignment vertical="center"/>
      <protection locked="0"/>
    </xf>
    <xf numFmtId="4" fontId="34" fillId="0" borderId="47" xfId="0" applyNumberFormat="1" applyFont="1" applyBorder="1" applyAlignment="1" applyProtection="1">
      <alignment vertical="center"/>
      <protection locked="0"/>
    </xf>
    <xf numFmtId="4" fontId="45" fillId="0" borderId="49" xfId="0" applyNumberFormat="1" applyFont="1" applyFill="1" applyBorder="1" applyAlignment="1" applyProtection="1">
      <alignment vertical="center"/>
      <protection locked="0"/>
    </xf>
    <xf numFmtId="4" fontId="34" fillId="0" borderId="49" xfId="0" applyNumberFormat="1" applyFont="1" applyBorder="1" applyAlignment="1" applyProtection="1">
      <alignment vertical="center"/>
      <protection locked="0"/>
    </xf>
    <xf numFmtId="4" fontId="34" fillId="0" borderId="50" xfId="0" applyNumberFormat="1" applyFont="1" applyBorder="1" applyAlignment="1" applyProtection="1">
      <alignment vertical="center"/>
      <protection locked="0"/>
    </xf>
    <xf numFmtId="4" fontId="45" fillId="0" borderId="53" xfId="0" applyNumberFormat="1" applyFont="1" applyFill="1" applyBorder="1" applyAlignment="1" applyProtection="1">
      <alignment vertical="center"/>
      <protection locked="0"/>
    </xf>
    <xf numFmtId="4" fontId="34" fillId="0" borderId="53" xfId="0" applyNumberFormat="1" applyFont="1" applyBorder="1" applyAlignment="1" applyProtection="1">
      <alignment vertical="center"/>
      <protection locked="0"/>
    </xf>
    <xf numFmtId="4" fontId="34" fillId="0" borderId="54" xfId="0" applyNumberFormat="1" applyFont="1" applyBorder="1" applyAlignment="1" applyProtection="1">
      <alignment vertical="center"/>
      <protection locked="0"/>
    </xf>
    <xf numFmtId="4" fontId="34" fillId="0" borderId="58" xfId="0" applyNumberFormat="1" applyFont="1" applyBorder="1" applyAlignment="1" applyProtection="1">
      <alignment vertical="center"/>
      <protection locked="0"/>
    </xf>
    <xf numFmtId="4" fontId="34" fillId="0" borderId="62" xfId="0" applyNumberFormat="1" applyFont="1" applyBorder="1" applyAlignment="1" applyProtection="1">
      <alignment vertical="center"/>
      <protection locked="0"/>
    </xf>
    <xf numFmtId="4" fontId="45" fillId="0" borderId="92" xfId="0" applyNumberFormat="1" applyFont="1" applyFill="1" applyBorder="1" applyAlignment="1" applyProtection="1">
      <alignment vertical="center"/>
      <protection locked="0"/>
    </xf>
    <xf numFmtId="4" fontId="45" fillId="0" borderId="97" xfId="0" applyNumberFormat="1" applyFont="1" applyFill="1" applyBorder="1" applyAlignment="1" applyProtection="1">
      <alignment vertical="center"/>
      <protection locked="0"/>
    </xf>
    <xf numFmtId="4" fontId="45" fillId="0" borderId="93" xfId="0" applyNumberFormat="1" applyFont="1" applyFill="1" applyBorder="1" applyAlignment="1" applyProtection="1">
      <alignment vertical="center"/>
      <protection locked="0"/>
    </xf>
    <xf numFmtId="4" fontId="45" fillId="0" borderId="55" xfId="0" applyNumberFormat="1" applyFont="1" applyFill="1" applyBorder="1" applyAlignment="1" applyProtection="1">
      <alignment vertical="center"/>
      <protection locked="0"/>
    </xf>
    <xf numFmtId="4" fontId="34" fillId="0" borderId="32" xfId="0" applyNumberFormat="1" applyFont="1" applyBorder="1" applyAlignment="1" applyProtection="1">
      <alignment vertical="center"/>
      <protection locked="0"/>
    </xf>
    <xf numFmtId="4" fontId="45" fillId="0" borderId="79" xfId="0" applyNumberFormat="1" applyFont="1" applyFill="1" applyBorder="1" applyAlignment="1" applyProtection="1">
      <alignment vertical="center"/>
      <protection locked="0"/>
    </xf>
    <xf numFmtId="0" fontId="24" fillId="0" borderId="74" xfId="0" applyFont="1" applyBorder="1"/>
    <xf numFmtId="0" fontId="24" fillId="0" borderId="53" xfId="0" applyFont="1" applyBorder="1"/>
    <xf numFmtId="4" fontId="28" fillId="0" borderId="0" xfId="0" applyNumberFormat="1" applyFont="1" applyAlignment="1">
      <alignment horizontal="left" vertical="center" wrapText="1"/>
    </xf>
    <xf numFmtId="4" fontId="50" fillId="5" borderId="6" xfId="0" applyNumberFormat="1" applyFont="1" applyFill="1" applyBorder="1" applyAlignment="1" applyProtection="1">
      <alignment horizontal="center" vertical="center" wrapText="1"/>
      <protection locked="0"/>
    </xf>
    <xf numFmtId="4" fontId="50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0" xfId="0" applyNumberFormat="1" applyFont="1" applyFill="1" applyBorder="1" applyAlignment="1" applyProtection="1">
      <alignment horizontal="center" vertical="center" wrapText="1"/>
      <protection locked="0"/>
    </xf>
    <xf numFmtId="4" fontId="49" fillId="0" borderId="45" xfId="0" applyNumberFormat="1" applyFont="1" applyFill="1" applyBorder="1" applyAlignment="1" applyProtection="1">
      <alignment vertical="center"/>
    </xf>
    <xf numFmtId="4" fontId="33" fillId="0" borderId="0" xfId="0" applyNumberFormat="1" applyFont="1" applyFill="1" applyBorder="1" applyAlignment="1" applyProtection="1">
      <alignment vertical="center"/>
    </xf>
    <xf numFmtId="4" fontId="29" fillId="0" borderId="58" xfId="0" applyNumberFormat="1" applyFont="1" applyBorder="1" applyAlignment="1" applyProtection="1">
      <alignment vertical="center"/>
      <protection locked="0"/>
    </xf>
    <xf numFmtId="4" fontId="29" fillId="0" borderId="62" xfId="0" applyNumberFormat="1" applyFont="1" applyBorder="1" applyAlignment="1" applyProtection="1">
      <alignment vertical="center"/>
      <protection locked="0"/>
    </xf>
    <xf numFmtId="4" fontId="29" fillId="0" borderId="49" xfId="0" applyNumberFormat="1" applyFont="1" applyBorder="1" applyAlignment="1" applyProtection="1">
      <alignment vertical="center"/>
      <protection locked="0"/>
    </xf>
    <xf numFmtId="4" fontId="29" fillId="0" borderId="50" xfId="0" applyNumberFormat="1" applyFont="1" applyBorder="1" applyAlignment="1" applyProtection="1">
      <alignment vertical="center"/>
      <protection locked="0"/>
    </xf>
    <xf numFmtId="4" fontId="29" fillId="0" borderId="64" xfId="0" applyNumberFormat="1" applyFont="1" applyBorder="1" applyAlignment="1" applyProtection="1">
      <alignment vertical="center"/>
      <protection locked="0"/>
    </xf>
    <xf numFmtId="4" fontId="29" fillId="0" borderId="2" xfId="0" applyNumberFormat="1" applyFont="1" applyBorder="1" applyAlignment="1" applyProtection="1">
      <alignment vertical="center"/>
      <protection locked="0"/>
    </xf>
    <xf numFmtId="4" fontId="49" fillId="0" borderId="45" xfId="0" applyNumberFormat="1" applyFont="1" applyBorder="1" applyAlignment="1" applyProtection="1">
      <alignment vertical="center"/>
      <protection locked="0"/>
    </xf>
    <xf numFmtId="4" fontId="49" fillId="0" borderId="5" xfId="0" applyNumberFormat="1" applyFont="1" applyBorder="1" applyAlignment="1" applyProtection="1">
      <alignment vertical="center"/>
      <protection locked="0"/>
    </xf>
    <xf numFmtId="4" fontId="33" fillId="0" borderId="0" xfId="0" applyNumberFormat="1" applyFont="1" applyFill="1" applyBorder="1" applyAlignment="1" applyProtection="1">
      <alignment vertical="center"/>
      <protection locked="0"/>
    </xf>
    <xf numFmtId="4" fontId="49" fillId="0" borderId="32" xfId="0" applyNumberFormat="1" applyFont="1" applyBorder="1" applyAlignment="1" applyProtection="1">
      <alignment vertical="center"/>
      <protection locked="0"/>
    </xf>
    <xf numFmtId="4" fontId="49" fillId="0" borderId="46" xfId="0" applyNumberFormat="1" applyFont="1" applyBorder="1" applyAlignment="1" applyProtection="1">
      <alignment vertical="center"/>
      <protection locked="0"/>
    </xf>
    <xf numFmtId="4" fontId="29" fillId="0" borderId="58" xfId="0" applyNumberFormat="1" applyFont="1" applyFill="1" applyBorder="1" applyAlignment="1" applyProtection="1">
      <alignment vertical="center"/>
    </xf>
    <xf numFmtId="4" fontId="34" fillId="0" borderId="0" xfId="0" applyNumberFormat="1" applyFont="1" applyFill="1" applyBorder="1" applyAlignment="1" applyProtection="1">
      <alignment vertical="center"/>
    </xf>
    <xf numFmtId="4" fontId="47" fillId="0" borderId="49" xfId="0" applyNumberFormat="1" applyFont="1" applyBorder="1" applyAlignment="1" applyProtection="1">
      <alignment vertical="center"/>
      <protection locked="0"/>
    </xf>
    <xf numFmtId="4" fontId="47" fillId="0" borderId="50" xfId="0" applyNumberFormat="1" applyFont="1" applyBorder="1" applyAlignment="1" applyProtection="1">
      <alignment vertical="center"/>
      <protection locked="0"/>
    </xf>
    <xf numFmtId="4" fontId="37" fillId="0" borderId="0" xfId="0" applyNumberFormat="1" applyFont="1" applyFill="1" applyBorder="1" applyAlignment="1" applyProtection="1">
      <alignment vertical="center"/>
      <protection locked="0"/>
    </xf>
    <xf numFmtId="4" fontId="29" fillId="0" borderId="49" xfId="0" applyNumberFormat="1" applyFont="1" applyFill="1" applyBorder="1" applyAlignment="1" applyProtection="1">
      <alignment vertical="center"/>
    </xf>
    <xf numFmtId="4" fontId="29" fillId="0" borderId="49" xfId="0" applyNumberFormat="1" applyFont="1" applyFill="1" applyBorder="1" applyAlignment="1" applyProtection="1">
      <alignment vertical="center"/>
      <protection locked="0"/>
    </xf>
    <xf numFmtId="4" fontId="29" fillId="0" borderId="50" xfId="0" applyNumberFormat="1" applyFont="1" applyFill="1" applyBorder="1" applyAlignment="1" applyProtection="1">
      <alignment vertical="center"/>
      <protection locked="0"/>
    </xf>
    <xf numFmtId="4" fontId="49" fillId="2" borderId="45" xfId="0" applyNumberFormat="1" applyFont="1" applyFill="1" applyBorder="1" applyAlignment="1" applyProtection="1">
      <alignment vertical="center"/>
    </xf>
    <xf numFmtId="4" fontId="34" fillId="0" borderId="49" xfId="0" applyNumberFormat="1" applyFont="1" applyBorder="1" applyAlignment="1" applyProtection="1">
      <alignment vertical="center" wrapText="1"/>
      <protection locked="0"/>
    </xf>
    <xf numFmtId="4" fontId="34" fillId="0" borderId="83" xfId="0" applyNumberFormat="1" applyFont="1" applyBorder="1" applyAlignment="1" applyProtection="1">
      <alignment vertical="center"/>
      <protection locked="0"/>
    </xf>
    <xf numFmtId="4" fontId="34" fillId="0" borderId="85" xfId="0" applyNumberFormat="1" applyFont="1" applyBorder="1" applyAlignment="1" applyProtection="1">
      <alignment vertical="center"/>
      <protection locked="0"/>
    </xf>
    <xf numFmtId="4" fontId="28" fillId="5" borderId="45" xfId="0" applyNumberFormat="1" applyFont="1" applyFill="1" applyBorder="1" applyAlignment="1" applyProtection="1">
      <alignment vertical="center"/>
    </xf>
    <xf numFmtId="4" fontId="34" fillId="0" borderId="45" xfId="0" applyNumberFormat="1" applyFont="1" applyBorder="1" applyAlignment="1" applyProtection="1">
      <alignment vertical="center"/>
      <protection locked="0"/>
    </xf>
    <xf numFmtId="4" fontId="37" fillId="0" borderId="47" xfId="0" applyNumberFormat="1" applyFont="1" applyBorder="1" applyAlignment="1" applyProtection="1">
      <alignment vertical="center"/>
      <protection locked="0"/>
    </xf>
    <xf numFmtId="4" fontId="37" fillId="0" borderId="48" xfId="0" applyNumberFormat="1" applyFont="1" applyBorder="1" applyAlignment="1" applyProtection="1">
      <alignment vertical="center"/>
      <protection locked="0"/>
    </xf>
    <xf numFmtId="4" fontId="37" fillId="0" borderId="49" xfId="0" applyNumberFormat="1" applyFont="1" applyBorder="1" applyAlignment="1" applyProtection="1">
      <alignment vertical="center"/>
      <protection locked="0"/>
    </xf>
    <xf numFmtId="4" fontId="37" fillId="0" borderId="50" xfId="0" applyNumberFormat="1" applyFont="1" applyBorder="1" applyAlignment="1" applyProtection="1">
      <alignment vertical="center"/>
      <protection locked="0"/>
    </xf>
    <xf numFmtId="4" fontId="37" fillId="0" borderId="53" xfId="0" applyNumberFormat="1" applyFont="1" applyBorder="1" applyAlignment="1" applyProtection="1">
      <alignment vertical="center"/>
      <protection locked="0"/>
    </xf>
    <xf numFmtId="4" fontId="37" fillId="0" borderId="54" xfId="0" applyNumberFormat="1" applyFont="1" applyBorder="1" applyAlignment="1" applyProtection="1">
      <alignment vertical="center"/>
      <protection locked="0"/>
    </xf>
    <xf numFmtId="4" fontId="34" fillId="0" borderId="5" xfId="0" applyNumberFormat="1" applyFont="1" applyBorder="1" applyAlignment="1" applyProtection="1">
      <alignment vertical="center"/>
      <protection locked="0"/>
    </xf>
    <xf numFmtId="4" fontId="34" fillId="0" borderId="45" xfId="0" applyNumberFormat="1" applyFont="1" applyFill="1" applyBorder="1" applyAlignment="1" applyProtection="1">
      <alignment vertical="center"/>
    </xf>
    <xf numFmtId="4" fontId="37" fillId="0" borderId="47" xfId="0" applyNumberFormat="1" applyFont="1" applyFill="1" applyBorder="1" applyAlignment="1" applyProtection="1">
      <alignment vertical="center"/>
    </xf>
    <xf numFmtId="4" fontId="37" fillId="0" borderId="49" xfId="0" applyNumberFormat="1" applyFont="1" applyFill="1" applyBorder="1" applyAlignment="1" applyProtection="1">
      <alignment vertical="center"/>
    </xf>
    <xf numFmtId="4" fontId="37" fillId="0" borderId="83" xfId="0" applyNumberFormat="1" applyFont="1" applyBorder="1" applyAlignment="1" applyProtection="1">
      <alignment vertical="center"/>
      <protection locked="0"/>
    </xf>
    <xf numFmtId="4" fontId="37" fillId="0" borderId="85" xfId="0" applyNumberFormat="1" applyFont="1" applyBorder="1" applyAlignment="1" applyProtection="1">
      <alignment vertical="center"/>
      <protection locked="0"/>
    </xf>
    <xf numFmtId="4" fontId="33" fillId="0" borderId="45" xfId="0" applyNumberFormat="1" applyFont="1" applyBorder="1" applyAlignment="1" applyProtection="1">
      <alignment vertical="center"/>
      <protection locked="0"/>
    </xf>
    <xf numFmtId="4" fontId="33" fillId="0" borderId="49" xfId="0" applyNumberFormat="1" applyFont="1" applyFill="1" applyBorder="1" applyAlignment="1" applyProtection="1">
      <alignment vertical="center"/>
    </xf>
    <xf numFmtId="4" fontId="34" fillId="0" borderId="49" xfId="0" applyNumberFormat="1" applyFont="1" applyFill="1" applyBorder="1" applyAlignment="1" applyProtection="1">
      <alignment vertical="center"/>
    </xf>
    <xf numFmtId="4" fontId="33" fillId="6" borderId="45" xfId="0" applyNumberFormat="1" applyFont="1" applyFill="1" applyBorder="1" applyAlignment="1" applyProtection="1">
      <alignment horizontal="right" vertical="center"/>
    </xf>
    <xf numFmtId="4" fontId="46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34" fillId="0" borderId="48" xfId="0" applyNumberFormat="1" applyFont="1" applyBorder="1" applyAlignment="1" applyProtection="1">
      <alignment vertical="center"/>
      <protection locked="0"/>
    </xf>
    <xf numFmtId="4" fontId="34" fillId="0" borderId="46" xfId="0" applyNumberFormat="1" applyFont="1" applyBorder="1" applyAlignment="1" applyProtection="1">
      <alignment vertical="center"/>
      <protection locked="0"/>
    </xf>
    <xf numFmtId="4" fontId="28" fillId="5" borderId="45" xfId="0" applyNumberFormat="1" applyFont="1" applyFill="1" applyBorder="1" applyAlignment="1" applyProtection="1">
      <alignment horizontal="right" vertical="center"/>
    </xf>
    <xf numFmtId="0" fontId="34" fillId="0" borderId="0" xfId="0" applyNumberFormat="1" applyFont="1" applyAlignment="1">
      <alignment vertical="center"/>
    </xf>
    <xf numFmtId="4" fontId="33" fillId="5" borderId="3" xfId="0" applyNumberFormat="1" applyFont="1" applyFill="1" applyBorder="1" applyAlignment="1">
      <alignment horizontal="center" vertical="center"/>
    </xf>
    <xf numFmtId="4" fontId="33" fillId="5" borderId="4" xfId="0" applyNumberFormat="1" applyFont="1" applyFill="1" applyBorder="1" applyAlignment="1">
      <alignment horizontal="center" vertical="center"/>
    </xf>
    <xf numFmtId="4" fontId="34" fillId="0" borderId="92" xfId="0" applyNumberFormat="1" applyFont="1" applyFill="1" applyBorder="1" applyAlignment="1" applyProtection="1">
      <alignment vertical="center"/>
      <protection locked="0"/>
    </xf>
    <xf numFmtId="4" fontId="34" fillId="0" borderId="80" xfId="0" applyNumberFormat="1" applyFont="1" applyFill="1" applyBorder="1" applyAlignment="1" applyProtection="1">
      <alignment vertical="center"/>
      <protection locked="0"/>
    </xf>
    <xf numFmtId="4" fontId="34" fillId="0" borderId="102" xfId="0" applyNumberFormat="1" applyFont="1" applyFill="1" applyBorder="1" applyAlignment="1" applyProtection="1">
      <alignment vertical="center"/>
      <protection locked="0"/>
    </xf>
    <xf numFmtId="4" fontId="34" fillId="0" borderId="83" xfId="0" applyNumberFormat="1" applyFont="1" applyFill="1" applyBorder="1" applyAlignment="1" applyProtection="1">
      <alignment vertical="center"/>
      <protection locked="0"/>
    </xf>
    <xf numFmtId="4" fontId="34" fillId="0" borderId="84" xfId="0" applyNumberFormat="1" applyFont="1" applyFill="1" applyBorder="1" applyAlignment="1" applyProtection="1">
      <alignment vertical="center"/>
      <protection locked="0"/>
    </xf>
    <xf numFmtId="4" fontId="33" fillId="6" borderId="3" xfId="0" applyNumberFormat="1" applyFont="1" applyFill="1" applyBorder="1" applyAlignment="1" applyProtection="1">
      <alignment vertical="center"/>
    </xf>
    <xf numFmtId="4" fontId="33" fillId="6" borderId="45" xfId="0" applyNumberFormat="1" applyFont="1" applyFill="1" applyBorder="1" applyAlignment="1" applyProtection="1">
      <alignment vertical="center"/>
    </xf>
    <xf numFmtId="4" fontId="30" fillId="0" borderId="0" xfId="0" applyNumberFormat="1" applyFont="1" applyAlignment="1">
      <alignment vertical="center"/>
    </xf>
    <xf numFmtId="4" fontId="33" fillId="0" borderId="93" xfId="0" applyNumberFormat="1" applyFont="1" applyFill="1" applyBorder="1" applyAlignment="1">
      <alignment horizontal="right" vertical="center"/>
    </xf>
    <xf numFmtId="4" fontId="33" fillId="0" borderId="88" xfId="0" applyNumberFormat="1" applyFont="1" applyFill="1" applyBorder="1" applyAlignment="1" applyProtection="1">
      <alignment vertical="center"/>
      <protection locked="0"/>
    </xf>
    <xf numFmtId="4" fontId="33" fillId="0" borderId="92" xfId="0" applyNumberFormat="1" applyFont="1" applyBorder="1" applyAlignment="1">
      <alignment horizontal="right" vertical="center"/>
    </xf>
    <xf numFmtId="4" fontId="33" fillId="0" borderId="97" xfId="0" applyNumberFormat="1" applyFont="1" applyBorder="1" applyAlignment="1">
      <alignment horizontal="right" vertical="center"/>
    </xf>
    <xf numFmtId="4" fontId="34" fillId="0" borderId="53" xfId="0" applyNumberFormat="1" applyFont="1" applyBorder="1" applyAlignment="1">
      <alignment vertical="center"/>
    </xf>
    <xf numFmtId="4" fontId="34" fillId="0" borderId="103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/>
    </xf>
    <xf numFmtId="4" fontId="30" fillId="5" borderId="3" xfId="0" applyNumberFormat="1" applyFont="1" applyFill="1" applyBorder="1" applyAlignment="1">
      <alignment horizontal="center" vertical="center"/>
    </xf>
    <xf numFmtId="4" fontId="30" fillId="5" borderId="45" xfId="0" applyNumberFormat="1" applyFont="1" applyFill="1" applyBorder="1" applyAlignment="1">
      <alignment horizontal="center" vertical="center"/>
    </xf>
    <xf numFmtId="4" fontId="30" fillId="5" borderId="4" xfId="0" applyNumberFormat="1" applyFont="1" applyFill="1" applyBorder="1" applyAlignment="1">
      <alignment horizontal="center" vertical="center" wrapText="1"/>
    </xf>
    <xf numFmtId="4" fontId="30" fillId="5" borderId="45" xfId="0" applyNumberFormat="1" applyFont="1" applyFill="1" applyBorder="1" applyAlignment="1">
      <alignment horizontal="center" vertical="center" wrapText="1"/>
    </xf>
    <xf numFmtId="0" fontId="24" fillId="0" borderId="0" xfId="0" applyFont="1" applyBorder="1" applyAlignment="1">
      <alignment wrapText="1"/>
    </xf>
    <xf numFmtId="0" fontId="24" fillId="0" borderId="0" xfId="0" applyFont="1" applyAlignment="1">
      <alignment horizontal="center" wrapText="1"/>
    </xf>
    <xf numFmtId="4" fontId="18" fillId="0" borderId="49" xfId="0" applyNumberFormat="1" applyFont="1" applyBorder="1" applyAlignment="1">
      <alignment horizontal="right"/>
    </xf>
    <xf numFmtId="0" fontId="11" fillId="2" borderId="1" xfId="0" applyFont="1" applyFill="1" applyBorder="1" applyAlignment="1">
      <alignment horizontal="center" wrapText="1"/>
    </xf>
    <xf numFmtId="0" fontId="11" fillId="2" borderId="9" xfId="0" applyFont="1" applyFill="1" applyBorder="1" applyAlignment="1">
      <alignment horizontal="center" wrapText="1"/>
    </xf>
    <xf numFmtId="0" fontId="11" fillId="2" borderId="14" xfId="0" applyFont="1" applyFill="1" applyBorder="1" applyAlignment="1">
      <alignment horizontal="center" wrapText="1"/>
    </xf>
    <xf numFmtId="0" fontId="11" fillId="3" borderId="105" xfId="0" applyFont="1" applyFill="1" applyBorder="1" applyAlignment="1">
      <alignment horizontal="center" wrapText="1"/>
    </xf>
    <xf numFmtId="4" fontId="8" fillId="0" borderId="59" xfId="0" applyNumberFormat="1" applyFont="1" applyBorder="1" applyAlignment="1">
      <alignment vertical="center"/>
    </xf>
    <xf numFmtId="4" fontId="33" fillId="0" borderId="0" xfId="0" applyNumberFormat="1" applyFont="1" applyFill="1" applyBorder="1" applyAlignment="1" applyProtection="1">
      <alignment horizontal="right" vertical="center" wrapText="1"/>
    </xf>
    <xf numFmtId="4" fontId="33" fillId="5" borderId="0" xfId="0" applyNumberFormat="1" applyFont="1" applyFill="1" applyBorder="1" applyAlignment="1" applyProtection="1">
      <alignment horizontal="right" vertical="center" wrapText="1"/>
    </xf>
    <xf numFmtId="4" fontId="34" fillId="0" borderId="48" xfId="0" applyNumberFormat="1" applyFont="1" applyFill="1" applyBorder="1" applyAlignment="1" applyProtection="1">
      <alignment vertical="center"/>
      <protection locked="0"/>
    </xf>
    <xf numFmtId="4" fontId="34" fillId="0" borderId="50" xfId="0" applyNumberFormat="1" applyFont="1" applyFill="1" applyBorder="1" applyAlignment="1" applyProtection="1">
      <alignment vertical="center"/>
      <protection locked="0"/>
    </xf>
    <xf numFmtId="4" fontId="33" fillId="0" borderId="50" xfId="0" applyNumberFormat="1" applyFont="1" applyFill="1" applyBorder="1" applyAlignment="1" applyProtection="1">
      <alignment vertical="center"/>
      <protection locked="0"/>
    </xf>
    <xf numFmtId="4" fontId="33" fillId="2" borderId="2" xfId="0" applyNumberFormat="1" applyFont="1" applyFill="1" applyBorder="1" applyAlignment="1" applyProtection="1">
      <alignment vertical="center"/>
      <protection locked="0"/>
    </xf>
    <xf numFmtId="4" fontId="34" fillId="5" borderId="6" xfId="0" applyNumberFormat="1" applyFont="1" applyFill="1" applyBorder="1" applyAlignment="1" applyProtection="1">
      <alignment horizontal="center" vertical="center" wrapText="1"/>
      <protection locked="0"/>
    </xf>
    <xf numFmtId="4" fontId="34" fillId="5" borderId="90" xfId="0" applyNumberFormat="1" applyFont="1" applyFill="1" applyBorder="1" applyAlignment="1" applyProtection="1">
      <alignment horizontal="center" vertical="center" wrapText="1"/>
      <protection locked="0"/>
    </xf>
    <xf numFmtId="4" fontId="34" fillId="0" borderId="58" xfId="0" applyNumberFormat="1" applyFont="1" applyFill="1" applyBorder="1" applyAlignment="1" applyProtection="1">
      <alignment vertical="center"/>
      <protection locked="0"/>
    </xf>
    <xf numFmtId="4" fontId="34" fillId="0" borderId="62" xfId="0" applyNumberFormat="1" applyFont="1" applyFill="1" applyBorder="1" applyAlignment="1" applyProtection="1">
      <alignment vertical="center"/>
      <protection locked="0"/>
    </xf>
    <xf numFmtId="4" fontId="29" fillId="0" borderId="47" xfId="0" applyNumberFormat="1" applyFont="1" applyBorder="1" applyAlignment="1" applyProtection="1">
      <alignment vertical="center"/>
      <protection locked="0"/>
    </xf>
    <xf numFmtId="4" fontId="29" fillId="0" borderId="48" xfId="0" applyNumberFormat="1" applyFont="1" applyBorder="1" applyAlignment="1" applyProtection="1">
      <alignment vertical="center"/>
      <protection locked="0"/>
    </xf>
    <xf numFmtId="4" fontId="29" fillId="0" borderId="32" xfId="0" applyNumberFormat="1" applyFont="1" applyBorder="1" applyAlignment="1" applyProtection="1">
      <alignment vertical="center"/>
      <protection locked="0"/>
    </xf>
    <xf numFmtId="4" fontId="29" fillId="0" borderId="46" xfId="0" applyNumberFormat="1" applyFont="1" applyBorder="1" applyAlignment="1" applyProtection="1">
      <alignment vertical="center"/>
      <protection locked="0"/>
    </xf>
    <xf numFmtId="4" fontId="33" fillId="0" borderId="49" xfId="0" applyNumberFormat="1" applyFont="1" applyBorder="1" applyAlignment="1" applyProtection="1">
      <alignment vertical="center"/>
      <protection locked="0"/>
    </xf>
    <xf numFmtId="4" fontId="37" fillId="0" borderId="32" xfId="0" applyNumberFormat="1" applyFont="1" applyBorder="1" applyAlignment="1" applyProtection="1">
      <alignment vertical="center"/>
      <protection locked="0"/>
    </xf>
    <xf numFmtId="4" fontId="37" fillId="0" borderId="46" xfId="0" applyNumberFormat="1" applyFont="1" applyBorder="1" applyAlignment="1" applyProtection="1">
      <alignment vertical="center"/>
      <protection locked="0"/>
    </xf>
    <xf numFmtId="4" fontId="34" fillId="0" borderId="64" xfId="0" applyNumberFormat="1" applyFont="1" applyBorder="1" applyAlignment="1" applyProtection="1">
      <alignment vertical="center"/>
      <protection locked="0"/>
    </xf>
    <xf numFmtId="4" fontId="38" fillId="0" borderId="58" xfId="0" applyNumberFormat="1" applyFont="1" applyBorder="1" applyAlignment="1" applyProtection="1">
      <alignment vertical="center"/>
      <protection locked="0"/>
    </xf>
    <xf numFmtId="4" fontId="77" fillId="0" borderId="0" xfId="0" applyNumberFormat="1" applyFont="1" applyFill="1" applyBorder="1" applyAlignment="1" applyProtection="1">
      <alignment horizontal="right" vertical="center" wrapText="1"/>
    </xf>
    <xf numFmtId="4" fontId="77" fillId="0" borderId="0" xfId="0" applyNumberFormat="1" applyFont="1" applyFill="1" applyBorder="1" applyAlignment="1" applyProtection="1">
      <alignment horizontal="center" vertical="center" wrapText="1"/>
      <protection locked="0"/>
    </xf>
    <xf numFmtId="4" fontId="33" fillId="0" borderId="0" xfId="0" applyNumberFormat="1" applyFont="1" applyFill="1" applyBorder="1" applyAlignment="1" applyProtection="1">
      <alignment horizontal="justify" vertical="center"/>
      <protection locked="0"/>
    </xf>
    <xf numFmtId="4" fontId="33" fillId="0" borderId="0" xfId="0" applyNumberFormat="1" applyFont="1" applyFill="1" applyBorder="1" applyAlignment="1" applyProtection="1">
      <alignment horizontal="right" vertical="center"/>
    </xf>
    <xf numFmtId="4" fontId="34" fillId="0" borderId="56" xfId="0" applyNumberFormat="1" applyFont="1" applyFill="1" applyBorder="1" applyAlignment="1" applyProtection="1">
      <alignment horizontal="right" vertical="center"/>
      <protection locked="0"/>
    </xf>
    <xf numFmtId="4" fontId="34" fillId="0" borderId="47" xfId="0" applyNumberFormat="1" applyFont="1" applyFill="1" applyBorder="1" applyAlignment="1" applyProtection="1">
      <alignment horizontal="right" vertical="center"/>
      <protection locked="0"/>
    </xf>
    <xf numFmtId="4" fontId="34" fillId="0" borderId="93" xfId="0" applyNumberFormat="1" applyFont="1" applyFill="1" applyBorder="1" applyAlignment="1" applyProtection="1">
      <alignment horizontal="right" vertical="center"/>
      <protection locked="0"/>
    </xf>
    <xf numFmtId="4" fontId="34" fillId="0" borderId="92" xfId="0" applyNumberFormat="1" applyFont="1" applyFill="1" applyBorder="1" applyAlignment="1" applyProtection="1">
      <alignment horizontal="right" vertical="center"/>
      <protection locked="0"/>
    </xf>
    <xf numFmtId="4" fontId="33" fillId="0" borderId="92" xfId="0" applyNumberFormat="1" applyFont="1" applyFill="1" applyBorder="1" applyAlignment="1" applyProtection="1">
      <alignment horizontal="right" vertical="center"/>
      <protection locked="0"/>
    </xf>
    <xf numFmtId="4" fontId="33" fillId="0" borderId="50" xfId="0" applyNumberFormat="1" applyFont="1" applyFill="1" applyBorder="1" applyAlignment="1" applyProtection="1">
      <alignment horizontal="right" vertical="center"/>
      <protection locked="0"/>
    </xf>
    <xf numFmtId="4" fontId="33" fillId="0" borderId="92" xfId="0" applyNumberFormat="1" applyFont="1" applyBorder="1" applyAlignment="1" applyProtection="1">
      <alignment horizontal="right" vertical="center"/>
      <protection locked="0"/>
    </xf>
    <xf numFmtId="4" fontId="33" fillId="0" borderId="50" xfId="0" applyNumberFormat="1" applyFont="1" applyBorder="1" applyAlignment="1" applyProtection="1">
      <alignment horizontal="right" vertical="center"/>
      <protection locked="0"/>
    </xf>
    <xf numFmtId="4" fontId="34" fillId="0" borderId="97" xfId="0" applyNumberFormat="1" applyFont="1" applyBorder="1" applyAlignment="1" applyProtection="1">
      <alignment horizontal="right" vertical="center"/>
      <protection locked="0"/>
    </xf>
    <xf numFmtId="0" fontId="18" fillId="0" borderId="16" xfId="0" applyFont="1" applyBorder="1" applyAlignment="1">
      <alignment horizontal="left"/>
    </xf>
    <xf numFmtId="4" fontId="8" fillId="0" borderId="0" xfId="0" applyNumberFormat="1" applyFont="1" applyAlignment="1">
      <alignment vertical="center"/>
    </xf>
    <xf numFmtId="4" fontId="37" fillId="0" borderId="39" xfId="0" applyNumberFormat="1" applyFont="1" applyFill="1" applyBorder="1" applyAlignment="1" applyProtection="1">
      <alignment horizontal="left" vertical="center" wrapText="1"/>
      <protection locked="0"/>
    </xf>
    <xf numFmtId="4" fontId="37" fillId="0" borderId="122" xfId="0" applyNumberFormat="1" applyFont="1" applyFill="1" applyBorder="1" applyAlignment="1" applyProtection="1">
      <alignment horizontal="left" vertical="center" wrapText="1"/>
      <protection locked="0"/>
    </xf>
    <xf numFmtId="0" fontId="18" fillId="0" borderId="18" xfId="0" applyFont="1" applyBorder="1" applyAlignment="1">
      <alignment horizontal="left"/>
    </xf>
    <xf numFmtId="4" fontId="34" fillId="0" borderId="32" xfId="0" applyNumberFormat="1" applyFont="1" applyBorder="1" applyAlignment="1" applyProtection="1">
      <alignment horizontal="right" vertical="center"/>
      <protection locked="0"/>
    </xf>
    <xf numFmtId="4" fontId="37" fillId="0" borderId="11" xfId="0" applyNumberFormat="1" applyFont="1" applyFill="1" applyBorder="1" applyAlignment="1" applyProtection="1">
      <alignment horizontal="left" vertical="center" wrapText="1"/>
      <protection locked="0"/>
    </xf>
    <xf numFmtId="0" fontId="18" fillId="0" borderId="42" xfId="0" applyFont="1" applyBorder="1" applyAlignment="1">
      <alignment horizontal="left"/>
    </xf>
    <xf numFmtId="4" fontId="37" fillId="0" borderId="33" xfId="0" applyNumberFormat="1" applyFont="1" applyFill="1" applyBorder="1" applyAlignment="1" applyProtection="1">
      <alignment horizontal="left" vertical="center" wrapText="1"/>
      <protection locked="0"/>
    </xf>
    <xf numFmtId="0" fontId="18" fillId="0" borderId="43" xfId="0" applyFont="1" applyBorder="1" applyAlignment="1">
      <alignment horizontal="left"/>
    </xf>
    <xf numFmtId="4" fontId="34" fillId="0" borderId="47" xfId="0" applyNumberFormat="1" applyFont="1" applyBorder="1" applyAlignment="1">
      <alignment vertical="center" wrapText="1"/>
    </xf>
    <xf numFmtId="4" fontId="34" fillId="0" borderId="58" xfId="0" applyNumberFormat="1" applyFont="1" applyBorder="1" applyAlignment="1">
      <alignment vertical="center" wrapText="1"/>
    </xf>
    <xf numFmtId="4" fontId="34" fillId="0" borderId="53" xfId="0" applyNumberFormat="1" applyFont="1" applyBorder="1" applyAlignment="1">
      <alignment vertical="center" wrapText="1"/>
    </xf>
    <xf numFmtId="4" fontId="28" fillId="0" borderId="0" xfId="0" applyNumberFormat="1" applyFont="1" applyAlignment="1" applyProtection="1">
      <alignment horizontal="left" vertical="center"/>
      <protection locked="0"/>
    </xf>
    <xf numFmtId="4" fontId="8" fillId="0" borderId="0" xfId="0" applyNumberFormat="1" applyFont="1" applyAlignment="1">
      <alignment vertical="center"/>
    </xf>
    <xf numFmtId="0" fontId="4" fillId="0" borderId="0" xfId="2" applyFont="1" applyAlignment="1">
      <alignment horizontal="left" wrapText="1"/>
    </xf>
    <xf numFmtId="0" fontId="0" fillId="0" borderId="0" xfId="0" applyAlignment="1">
      <alignment horizontal="left" wrapText="1"/>
    </xf>
    <xf numFmtId="4" fontId="7" fillId="0" borderId="0" xfId="3" applyNumberFormat="1" applyFont="1" applyAlignment="1">
      <alignment horizontal="left" vertical="top" wrapText="1"/>
    </xf>
    <xf numFmtId="0" fontId="9" fillId="0" borderId="0" xfId="0" applyFont="1" applyAlignment="1">
      <alignment horizontal="left" wrapText="1"/>
    </xf>
    <xf numFmtId="0" fontId="10" fillId="0" borderId="0" xfId="0" applyFont="1" applyBorder="1" applyAlignment="1">
      <alignment wrapText="1"/>
    </xf>
    <xf numFmtId="0" fontId="10" fillId="0" borderId="1" xfId="0" applyFont="1" applyBorder="1" applyAlignment="1">
      <alignment wrapText="1"/>
    </xf>
    <xf numFmtId="0" fontId="11" fillId="2" borderId="3" xfId="0" applyFont="1" applyFill="1" applyBorder="1" applyAlignment="1">
      <alignment horizontal="center" wrapText="1"/>
    </xf>
    <xf numFmtId="0" fontId="11" fillId="2" borderId="4" xfId="0" applyFont="1" applyFill="1" applyBorder="1" applyAlignment="1">
      <alignment horizontal="center" wrapText="1"/>
    </xf>
    <xf numFmtId="0" fontId="11" fillId="2" borderId="5" xfId="0" applyFont="1" applyFill="1" applyBorder="1" applyAlignment="1">
      <alignment horizontal="center" wrapText="1"/>
    </xf>
    <xf numFmtId="0" fontId="11" fillId="2" borderId="6" xfId="0" applyFont="1" applyFill="1" applyBorder="1" applyAlignment="1">
      <alignment horizontal="center" wrapText="1"/>
    </xf>
    <xf numFmtId="0" fontId="11" fillId="2" borderId="11" xfId="0" applyFont="1" applyFill="1" applyBorder="1" applyAlignment="1">
      <alignment horizontal="center" wrapText="1"/>
    </xf>
    <xf numFmtId="0" fontId="11" fillId="2" borderId="7" xfId="0" applyFont="1" applyFill="1" applyBorder="1" applyAlignment="1">
      <alignment horizontal="center" wrapText="1"/>
    </xf>
    <xf numFmtId="0" fontId="11" fillId="2" borderId="12" xfId="0" applyFont="1" applyFill="1" applyBorder="1" applyAlignment="1">
      <alignment horizontal="center" wrapText="1"/>
    </xf>
    <xf numFmtId="0" fontId="12" fillId="2" borderId="7" xfId="4" applyFont="1" applyFill="1" applyBorder="1" applyAlignment="1">
      <alignment wrapText="1"/>
    </xf>
    <xf numFmtId="0" fontId="12" fillId="2" borderId="12" xfId="4" applyFont="1" applyFill="1" applyBorder="1" applyAlignment="1">
      <alignment wrapText="1"/>
    </xf>
    <xf numFmtId="0" fontId="11" fillId="2" borderId="8" xfId="0" applyFont="1" applyFill="1" applyBorder="1" applyAlignment="1">
      <alignment horizontal="center" wrapText="1"/>
    </xf>
    <xf numFmtId="0" fontId="11" fillId="2" borderId="13" xfId="0" applyFont="1" applyFill="1" applyBorder="1" applyAlignment="1">
      <alignment horizontal="center" wrapText="1"/>
    </xf>
    <xf numFmtId="0" fontId="13" fillId="0" borderId="16" xfId="0" applyFont="1" applyFill="1" applyBorder="1"/>
    <xf numFmtId="0" fontId="13" fillId="0" borderId="18" xfId="0" applyFont="1" applyFill="1" applyBorder="1"/>
    <xf numFmtId="0" fontId="13" fillId="0" borderId="19" xfId="0" applyFont="1" applyFill="1" applyBorder="1"/>
    <xf numFmtId="0" fontId="13" fillId="0" borderId="17" xfId="0" applyFont="1" applyFill="1" applyBorder="1"/>
    <xf numFmtId="0" fontId="16" fillId="3" borderId="27" xfId="0" applyFont="1" applyFill="1" applyBorder="1" applyAlignment="1">
      <alignment horizontal="center" wrapText="1"/>
    </xf>
    <xf numFmtId="0" fontId="16" fillId="3" borderId="28" xfId="0" applyFont="1" applyFill="1" applyBorder="1" applyAlignment="1">
      <alignment horizontal="center" wrapText="1"/>
    </xf>
    <xf numFmtId="0" fontId="16" fillId="3" borderId="29" xfId="0" applyFont="1" applyFill="1" applyBorder="1" applyAlignment="1">
      <alignment horizontal="center" vertical="center" wrapText="1"/>
    </xf>
    <xf numFmtId="0" fontId="0" fillId="0" borderId="32" xfId="0" applyBorder="1" applyAlignment="1">
      <alignment horizontal="center" vertical="center" wrapText="1"/>
    </xf>
    <xf numFmtId="0" fontId="0" fillId="0" borderId="34" xfId="0" applyBorder="1" applyAlignment="1">
      <alignment horizontal="center" vertical="center" wrapText="1"/>
    </xf>
    <xf numFmtId="0" fontId="16" fillId="3" borderId="30" xfId="0" applyFont="1" applyFill="1" applyBorder="1" applyAlignment="1">
      <alignment horizontal="center" wrapText="1"/>
    </xf>
    <xf numFmtId="0" fontId="16" fillId="3" borderId="31" xfId="0" applyFont="1" applyFill="1" applyBorder="1" applyAlignment="1">
      <alignment horizontal="center" wrapText="1"/>
    </xf>
    <xf numFmtId="0" fontId="16" fillId="3" borderId="11" xfId="0" applyFont="1" applyFill="1" applyBorder="1" applyAlignment="1">
      <alignment horizontal="center" wrapText="1"/>
    </xf>
    <xf numFmtId="0" fontId="16" fillId="3" borderId="33" xfId="0" applyFont="1" applyFill="1" applyBorder="1" applyAlignment="1">
      <alignment horizontal="center" wrapText="1"/>
    </xf>
    <xf numFmtId="0" fontId="11" fillId="2" borderId="9" xfId="0" applyFont="1" applyFill="1" applyBorder="1" applyAlignment="1">
      <alignment horizontal="center" wrapText="1"/>
    </xf>
    <xf numFmtId="0" fontId="11" fillId="2" borderId="14" xfId="0" applyFont="1" applyFill="1" applyBorder="1" applyAlignment="1">
      <alignment horizontal="center" wrapText="1"/>
    </xf>
    <xf numFmtId="0" fontId="11" fillId="2" borderId="10" xfId="0" applyFont="1" applyFill="1" applyBorder="1" applyAlignment="1">
      <alignment horizontal="center" wrapText="1"/>
    </xf>
    <xf numFmtId="0" fontId="11" fillId="2" borderId="15" xfId="0" applyFont="1" applyFill="1" applyBorder="1" applyAlignment="1">
      <alignment horizontal="center" wrapText="1"/>
    </xf>
    <xf numFmtId="0" fontId="16" fillId="4" borderId="16" xfId="0" applyFont="1" applyFill="1" applyBorder="1"/>
    <xf numFmtId="0" fontId="16" fillId="4" borderId="19" xfId="0" applyFont="1" applyFill="1" applyBorder="1"/>
    <xf numFmtId="0" fontId="18" fillId="0" borderId="16" xfId="0" applyFont="1" applyBorder="1"/>
    <xf numFmtId="0" fontId="18" fillId="0" borderId="19" xfId="0" applyFont="1" applyBorder="1"/>
    <xf numFmtId="0" fontId="18" fillId="0" borderId="16" xfId="0" applyFont="1" applyBorder="1" applyAlignment="1">
      <alignment horizontal="left"/>
    </xf>
    <xf numFmtId="0" fontId="18" fillId="0" borderId="19" xfId="0" applyFont="1" applyBorder="1" applyAlignment="1">
      <alignment horizontal="left"/>
    </xf>
    <xf numFmtId="0" fontId="17" fillId="4" borderId="16" xfId="0" applyFont="1" applyFill="1" applyBorder="1" applyAlignment="1"/>
    <xf numFmtId="0" fontId="17" fillId="4" borderId="18" xfId="0" applyFont="1" applyFill="1" applyBorder="1" applyAlignment="1"/>
    <xf numFmtId="0" fontId="0" fillId="0" borderId="19" xfId="0" applyBorder="1" applyAlignment="1"/>
    <xf numFmtId="0" fontId="16" fillId="3" borderId="16" xfId="0" applyFont="1" applyFill="1" applyBorder="1"/>
    <xf numFmtId="0" fontId="16" fillId="3" borderId="19" xfId="0" applyFont="1" applyFill="1" applyBorder="1"/>
    <xf numFmtId="0" fontId="18" fillId="0" borderId="36" xfId="0" applyFont="1" applyBorder="1"/>
    <xf numFmtId="0" fontId="18" fillId="0" borderId="37" xfId="0" applyFont="1" applyBorder="1"/>
    <xf numFmtId="0" fontId="16" fillId="4" borderId="39" xfId="0" applyFont="1" applyFill="1" applyBorder="1"/>
    <xf numFmtId="0" fontId="16" fillId="4" borderId="40" xfId="0" applyFont="1" applyFill="1" applyBorder="1"/>
    <xf numFmtId="4" fontId="19" fillId="0" borderId="41" xfId="0" applyNumberFormat="1" applyFont="1" applyFill="1" applyBorder="1" applyAlignment="1">
      <alignment vertical="center"/>
    </xf>
    <xf numFmtId="4" fontId="19" fillId="0" borderId="18" xfId="0" applyNumberFormat="1" applyFont="1" applyFill="1" applyBorder="1" applyAlignment="1">
      <alignment vertical="center"/>
    </xf>
    <xf numFmtId="0" fontId="20" fillId="0" borderId="0" xfId="0" applyFont="1" applyFill="1" applyAlignment="1">
      <alignment horizontal="left"/>
    </xf>
    <xf numFmtId="0" fontId="21" fillId="0" borderId="0" xfId="0" applyFont="1" applyFill="1" applyAlignment="1">
      <alignment horizontal="left"/>
    </xf>
    <xf numFmtId="0" fontId="24" fillId="0" borderId="0" xfId="0" applyFont="1" applyAlignment="1">
      <alignment horizontal="left"/>
    </xf>
    <xf numFmtId="14" fontId="25" fillId="0" borderId="17" xfId="0" applyNumberFormat="1" applyFont="1" applyBorder="1" applyAlignment="1">
      <alignment horizontal="left" wrapText="1"/>
    </xf>
    <xf numFmtId="0" fontId="25" fillId="0" borderId="17" xfId="0" applyFont="1" applyBorder="1" applyAlignment="1">
      <alignment horizontal="left" wrapText="1"/>
    </xf>
    <xf numFmtId="0" fontId="0" fillId="0" borderId="0" xfId="0" applyAlignment="1"/>
    <xf numFmtId="14" fontId="25" fillId="0" borderId="0" xfId="0" applyNumberFormat="1" applyFont="1" applyBorder="1" applyAlignment="1">
      <alignment horizontal="left" wrapText="1"/>
    </xf>
    <xf numFmtId="0" fontId="25" fillId="0" borderId="0" xfId="0" applyFont="1" applyBorder="1" applyAlignment="1">
      <alignment horizontal="left" wrapText="1"/>
    </xf>
    <xf numFmtId="0" fontId="11" fillId="3" borderId="29" xfId="0" applyFont="1" applyFill="1" applyBorder="1" applyAlignment="1">
      <alignment horizontal="center" wrapText="1"/>
    </xf>
    <xf numFmtId="0" fontId="0" fillId="0" borderId="58" xfId="0" applyBorder="1" applyAlignment="1">
      <alignment horizontal="center" wrapText="1"/>
    </xf>
    <xf numFmtId="0" fontId="11" fillId="3" borderId="56" xfId="0" applyFont="1" applyFill="1" applyBorder="1" applyAlignment="1">
      <alignment horizontal="center" wrapText="1"/>
    </xf>
    <xf numFmtId="0" fontId="11" fillId="3" borderId="57" xfId="0" applyFont="1" applyFill="1" applyBorder="1" applyAlignment="1">
      <alignment horizontal="center" wrapText="1"/>
    </xf>
    <xf numFmtId="0" fontId="11" fillId="3" borderId="48" xfId="0" applyFont="1" applyFill="1" applyBorder="1" applyAlignment="1">
      <alignment horizontal="center" wrapText="1"/>
    </xf>
    <xf numFmtId="0" fontId="18" fillId="0" borderId="16" xfId="0" applyFont="1" applyFill="1" applyBorder="1"/>
    <xf numFmtId="0" fontId="18" fillId="0" borderId="19" xfId="0" applyFont="1" applyFill="1" applyBorder="1"/>
    <xf numFmtId="0" fontId="16" fillId="0" borderId="16" xfId="0" applyFont="1" applyFill="1" applyBorder="1"/>
    <xf numFmtId="0" fontId="16" fillId="0" borderId="19" xfId="0" applyFont="1" applyFill="1" applyBorder="1"/>
    <xf numFmtId="0" fontId="16" fillId="3" borderId="42" xfId="0" applyFont="1" applyFill="1" applyBorder="1"/>
    <xf numFmtId="0" fontId="16" fillId="3" borderId="43" xfId="0" applyFont="1" applyFill="1" applyBorder="1"/>
    <xf numFmtId="0" fontId="15" fillId="0" borderId="30" xfId="0" applyFont="1" applyBorder="1" applyAlignment="1">
      <alignment wrapText="1"/>
    </xf>
    <xf numFmtId="0" fontId="15" fillId="0" borderId="77" xfId="0" applyFont="1" applyBorder="1" applyAlignment="1">
      <alignment wrapText="1"/>
    </xf>
    <xf numFmtId="0" fontId="14" fillId="0" borderId="11" xfId="0" applyFont="1" applyFill="1" applyBorder="1" applyAlignment="1">
      <alignment horizontal="left" wrapText="1" indent="1"/>
    </xf>
    <xf numFmtId="0" fontId="14" fillId="0" borderId="13" xfId="0" applyFont="1" applyFill="1" applyBorder="1" applyAlignment="1">
      <alignment horizontal="left" wrapText="1" indent="1"/>
    </xf>
    <xf numFmtId="0" fontId="14" fillId="0" borderId="16" xfId="0" applyFont="1" applyFill="1" applyBorder="1" applyAlignment="1">
      <alignment horizontal="left" wrapText="1" indent="1"/>
    </xf>
    <xf numFmtId="0" fontId="14" fillId="0" borderId="76" xfId="0" applyFont="1" applyFill="1" applyBorder="1" applyAlignment="1">
      <alignment horizontal="left" wrapText="1" indent="1"/>
    </xf>
    <xf numFmtId="14" fontId="27" fillId="0" borderId="0" xfId="0" applyNumberFormat="1" applyFont="1" applyBorder="1" applyAlignment="1">
      <alignment horizontal="left" wrapText="1"/>
    </xf>
    <xf numFmtId="0" fontId="27" fillId="0" borderId="0" xfId="0" applyFont="1" applyBorder="1" applyAlignment="1">
      <alignment horizontal="left" wrapText="1"/>
    </xf>
    <xf numFmtId="0" fontId="11" fillId="3" borderId="27" xfId="0" applyFont="1" applyFill="1" applyBorder="1" applyAlignment="1">
      <alignment wrapText="1"/>
    </xf>
    <xf numFmtId="0" fontId="11" fillId="3" borderId="75" xfId="0" applyFont="1" applyFill="1" applyBorder="1" applyAlignment="1">
      <alignment wrapText="1"/>
    </xf>
    <xf numFmtId="0" fontId="15" fillId="0" borderId="16" xfId="0" applyFont="1" applyBorder="1" applyAlignment="1">
      <alignment wrapText="1"/>
    </xf>
    <xf numFmtId="0" fontId="15" fillId="0" borderId="76" xfId="0" applyFont="1" applyBorder="1" applyAlignment="1">
      <alignment wrapText="1"/>
    </xf>
    <xf numFmtId="4" fontId="22" fillId="0" borderId="56" xfId="0" applyNumberFormat="1" applyFont="1" applyFill="1" applyBorder="1" applyAlignment="1" applyProtection="1">
      <alignment horizontal="left" vertical="center" wrapText="1"/>
      <protection locked="0"/>
    </xf>
    <xf numFmtId="4" fontId="22" fillId="0" borderId="57" xfId="0" applyNumberFormat="1" applyFont="1" applyFill="1" applyBorder="1" applyAlignment="1" applyProtection="1">
      <alignment horizontal="left" vertical="center" wrapText="1"/>
      <protection locked="0"/>
    </xf>
    <xf numFmtId="4" fontId="22" fillId="0" borderId="48" xfId="0" applyNumberFormat="1" applyFont="1" applyFill="1" applyBorder="1" applyAlignment="1" applyProtection="1">
      <alignment horizontal="left" vertical="center" wrapText="1"/>
      <protection locked="0"/>
    </xf>
    <xf numFmtId="4" fontId="22" fillId="0" borderId="92" xfId="0" applyNumberFormat="1" applyFont="1" applyFill="1" applyBorder="1" applyAlignment="1" applyProtection="1">
      <alignment horizontal="left" vertical="center" wrapText="1"/>
      <protection locked="0"/>
    </xf>
    <xf numFmtId="0" fontId="15" fillId="0" borderId="80" xfId="0" applyFont="1" applyFill="1" applyBorder="1" applyAlignment="1">
      <alignment horizontal="left" vertical="center" wrapText="1"/>
    </xf>
    <xf numFmtId="0" fontId="15" fillId="0" borderId="50" xfId="0" applyFont="1" applyFill="1" applyBorder="1" applyAlignment="1">
      <alignment horizontal="left" vertical="center" wrapText="1"/>
    </xf>
    <xf numFmtId="4" fontId="22" fillId="0" borderId="93" xfId="0" applyNumberFormat="1" applyFont="1" applyFill="1" applyBorder="1" applyAlignment="1" applyProtection="1">
      <alignment horizontal="left" vertical="center" wrapText="1"/>
      <protection locked="0"/>
    </xf>
    <xf numFmtId="4" fontId="22" fillId="0" borderId="88" xfId="0" applyNumberFormat="1" applyFont="1" applyFill="1" applyBorder="1" applyAlignment="1" applyProtection="1">
      <alignment horizontal="left" vertical="center" wrapText="1"/>
      <protection locked="0"/>
    </xf>
    <xf numFmtId="4" fontId="22" fillId="0" borderId="62" xfId="0" applyNumberFormat="1" applyFont="1" applyFill="1" applyBorder="1" applyAlignment="1" applyProtection="1">
      <alignment horizontal="left" vertical="center" wrapText="1"/>
      <protection locked="0"/>
    </xf>
    <xf numFmtId="164" fontId="33" fillId="2" borderId="3" xfId="1" applyFont="1" applyFill="1" applyBorder="1" applyAlignment="1" applyProtection="1">
      <alignment horizontal="left" vertical="center" wrapText="1"/>
      <protection locked="0"/>
    </xf>
    <xf numFmtId="164" fontId="33" fillId="2" borderId="4" xfId="1" applyFont="1" applyFill="1" applyBorder="1" applyAlignment="1" applyProtection="1">
      <alignment horizontal="left" vertical="center" wrapText="1"/>
      <protection locked="0"/>
    </xf>
    <xf numFmtId="164" fontId="33" fillId="2" borderId="5" xfId="1" applyFont="1" applyFill="1" applyBorder="1" applyAlignment="1" applyProtection="1">
      <alignment horizontal="left" vertical="center" wrapText="1"/>
      <protection locked="0"/>
    </xf>
    <xf numFmtId="4" fontId="28" fillId="0" borderId="0" xfId="0" applyNumberFormat="1" applyFont="1" applyAlignment="1">
      <alignment horizontal="left" vertical="center" wrapText="1"/>
    </xf>
    <xf numFmtId="0" fontId="0" fillId="0" borderId="0" xfId="0" applyAlignment="1">
      <alignment vertical="center"/>
    </xf>
    <xf numFmtId="4" fontId="23" fillId="5" borderId="3" xfId="0" applyNumberFormat="1" applyFont="1" applyFill="1" applyBorder="1" applyAlignment="1">
      <alignment horizontal="center" vertical="center"/>
    </xf>
    <xf numFmtId="0" fontId="32" fillId="0" borderId="5" xfId="0" applyFont="1" applyBorder="1" applyAlignment="1">
      <alignment horizontal="center" vertical="center"/>
    </xf>
    <xf numFmtId="4" fontId="23" fillId="5" borderId="5" xfId="0" applyNumberFormat="1" applyFont="1" applyFill="1" applyBorder="1" applyAlignment="1">
      <alignment horizontal="center" vertical="center"/>
    </xf>
    <xf numFmtId="4" fontId="20" fillId="0" borderId="0" xfId="0" applyNumberFormat="1" applyFont="1" applyFill="1" applyBorder="1" applyAlignment="1" applyProtection="1">
      <alignment horizontal="left" vertical="center"/>
      <protection locked="0"/>
    </xf>
    <xf numFmtId="0" fontId="24" fillId="0" borderId="0" xfId="0" applyFont="1" applyAlignment="1">
      <alignment horizontal="left" vertical="center"/>
    </xf>
    <xf numFmtId="4" fontId="23" fillId="2" borderId="6" xfId="0" applyNumberFormat="1" applyFont="1" applyFill="1" applyBorder="1" applyAlignment="1" applyProtection="1">
      <alignment horizontal="center" vertical="center"/>
      <protection locked="0"/>
    </xf>
    <xf numFmtId="4" fontId="23" fillId="2" borderId="89" xfId="0" applyNumberFormat="1" applyFont="1" applyFill="1" applyBorder="1" applyAlignment="1" applyProtection="1">
      <alignment horizontal="center" vertical="center"/>
      <protection locked="0"/>
    </xf>
    <xf numFmtId="4" fontId="23" fillId="2" borderId="90" xfId="0" applyNumberFormat="1" applyFont="1" applyFill="1" applyBorder="1" applyAlignment="1" applyProtection="1">
      <alignment horizontal="center" vertical="center"/>
      <protection locked="0"/>
    </xf>
    <xf numFmtId="4" fontId="23" fillId="2" borderId="91" xfId="0" applyNumberFormat="1" applyFont="1" applyFill="1" applyBorder="1" applyAlignment="1" applyProtection="1">
      <alignment horizontal="center" vertical="center"/>
      <protection locked="0"/>
    </xf>
    <xf numFmtId="4" fontId="23" fillId="2" borderId="1" xfId="0" applyNumberFormat="1" applyFont="1" applyFill="1" applyBorder="1" applyAlignment="1" applyProtection="1">
      <alignment horizontal="center" vertical="center"/>
      <protection locked="0"/>
    </xf>
    <xf numFmtId="4" fontId="23" fillId="2" borderId="2" xfId="0" applyNumberFormat="1" applyFont="1" applyFill="1" applyBorder="1" applyAlignment="1" applyProtection="1">
      <alignment horizontal="center" vertical="center"/>
      <protection locked="0"/>
    </xf>
    <xf numFmtId="4" fontId="33" fillId="2" borderId="29" xfId="0" applyNumberFormat="1" applyFont="1" applyFill="1" applyBorder="1" applyAlignment="1" applyProtection="1">
      <alignment horizontal="center" vertical="center" wrapText="1"/>
      <protection locked="0"/>
    </xf>
    <xf numFmtId="4" fontId="33" fillId="2" borderId="64" xfId="0" applyNumberFormat="1" applyFont="1" applyFill="1" applyBorder="1" applyAlignment="1" applyProtection="1">
      <alignment horizontal="center" vertical="center" wrapText="1"/>
      <protection locked="0"/>
    </xf>
    <xf numFmtId="4" fontId="33" fillId="2" borderId="3" xfId="0" applyNumberFormat="1" applyFont="1" applyFill="1" applyBorder="1" applyAlignment="1" applyProtection="1">
      <alignment horizontal="center" vertical="center"/>
      <protection locked="0"/>
    </xf>
    <xf numFmtId="4" fontId="33" fillId="2" borderId="4" xfId="0" applyNumberFormat="1" applyFont="1" applyFill="1" applyBorder="1" applyAlignment="1" applyProtection="1">
      <alignment horizontal="center" vertical="center"/>
      <protection locked="0"/>
    </xf>
    <xf numFmtId="4" fontId="33" fillId="2" borderId="5" xfId="0" applyNumberFormat="1" applyFont="1" applyFill="1" applyBorder="1" applyAlignment="1" applyProtection="1">
      <alignment horizontal="center" vertical="center"/>
      <protection locked="0"/>
    </xf>
    <xf numFmtId="4" fontId="23" fillId="5" borderId="90" xfId="0" applyNumberFormat="1" applyFont="1" applyFill="1" applyBorder="1" applyAlignment="1" applyProtection="1">
      <alignment horizontal="center" vertical="center" wrapText="1"/>
      <protection locked="0"/>
    </xf>
    <xf numFmtId="4" fontId="23" fillId="5" borderId="46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92" xfId="0" applyNumberFormat="1" applyFont="1" applyFill="1" applyBorder="1" applyAlignment="1" applyProtection="1">
      <alignment vertical="center" wrapText="1"/>
      <protection locked="0"/>
    </xf>
    <xf numFmtId="0" fontId="0" fillId="0" borderId="59" xfId="0" applyBorder="1" applyAlignment="1">
      <alignment vertical="center"/>
    </xf>
    <xf numFmtId="4" fontId="33" fillId="0" borderId="92" xfId="0" applyNumberFormat="1" applyFont="1" applyFill="1" applyBorder="1" applyAlignment="1" applyProtection="1">
      <alignment vertical="center" wrapText="1"/>
      <protection locked="0"/>
    </xf>
    <xf numFmtId="4" fontId="33" fillId="0" borderId="97" xfId="0" applyNumberFormat="1" applyFont="1" applyFill="1" applyBorder="1" applyAlignment="1" applyProtection="1">
      <alignment vertical="center" wrapText="1"/>
      <protection locked="0"/>
    </xf>
    <xf numFmtId="0" fontId="0" fillId="0" borderId="98" xfId="0" applyBorder="1" applyAlignment="1">
      <alignment vertical="center"/>
    </xf>
    <xf numFmtId="4" fontId="33" fillId="2" borderId="56" xfId="0" applyNumberFormat="1" applyFont="1" applyFill="1" applyBorder="1" applyAlignment="1" applyProtection="1">
      <alignment vertical="center" wrapText="1"/>
      <protection locked="0"/>
    </xf>
    <xf numFmtId="0" fontId="0" fillId="0" borderId="94" xfId="0" applyBorder="1" applyAlignment="1">
      <alignment vertical="center"/>
    </xf>
    <xf numFmtId="4" fontId="28" fillId="0" borderId="0" xfId="0" applyNumberFormat="1" applyFont="1" applyAlignment="1" applyProtection="1">
      <alignment horizontal="left" vertical="center"/>
      <protection locked="0"/>
    </xf>
    <xf numFmtId="4" fontId="23" fillId="2" borderId="3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5" xfId="0" applyBorder="1" applyAlignment="1">
      <alignment horizontal="center" vertical="center"/>
    </xf>
    <xf numFmtId="4" fontId="23" fillId="0" borderId="56" xfId="0" applyNumberFormat="1" applyFont="1" applyFill="1" applyBorder="1" applyAlignment="1" applyProtection="1">
      <alignment vertical="center" wrapText="1"/>
      <protection locked="0"/>
    </xf>
    <xf numFmtId="4" fontId="37" fillId="0" borderId="92" xfId="0" applyNumberFormat="1" applyFont="1" applyFill="1" applyBorder="1" applyAlignment="1" applyProtection="1">
      <alignment vertical="center" wrapText="1"/>
      <protection locked="0"/>
    </xf>
    <xf numFmtId="4" fontId="37" fillId="0" borderId="92" xfId="0" applyNumberFormat="1" applyFont="1" applyFill="1" applyBorder="1" applyAlignment="1" applyProtection="1">
      <alignment horizontal="left" vertical="center" wrapText="1"/>
      <protection locked="0"/>
    </xf>
    <xf numFmtId="4" fontId="37" fillId="0" borderId="92" xfId="0" applyNumberFormat="1" applyFont="1" applyFill="1" applyBorder="1" applyAlignment="1">
      <alignment horizontal="left" vertical="center" wrapText="1"/>
    </xf>
    <xf numFmtId="4" fontId="37" fillId="0" borderId="92" xfId="0" applyNumberFormat="1" applyFont="1" applyFill="1" applyBorder="1" applyAlignment="1">
      <alignment horizontal="left" vertical="center"/>
    </xf>
    <xf numFmtId="4" fontId="38" fillId="0" borderId="97" xfId="0" applyNumberFormat="1" applyFont="1" applyFill="1" applyBorder="1" applyAlignment="1" applyProtection="1">
      <alignment vertical="center" wrapText="1"/>
      <protection locked="0"/>
    </xf>
    <xf numFmtId="4" fontId="33" fillId="2" borderId="3" xfId="0" applyNumberFormat="1" applyFont="1" applyFill="1" applyBorder="1" applyAlignment="1" applyProtection="1">
      <alignment vertical="center" wrapText="1"/>
      <protection locked="0"/>
    </xf>
    <xf numFmtId="0" fontId="0" fillId="0" borderId="101" xfId="0" applyBorder="1" applyAlignment="1">
      <alignment vertical="center"/>
    </xf>
    <xf numFmtId="4" fontId="33" fillId="5" borderId="5" xfId="0" applyNumberFormat="1" applyFont="1" applyFill="1" applyBorder="1" applyAlignment="1" applyProtection="1">
      <alignment vertical="center" wrapText="1"/>
      <protection locked="0"/>
    </xf>
    <xf numFmtId="4" fontId="34" fillId="0" borderId="97" xfId="0" applyNumberFormat="1" applyFont="1" applyBorder="1" applyAlignment="1" applyProtection="1">
      <alignment vertical="center" wrapText="1"/>
      <protection locked="0"/>
    </xf>
    <xf numFmtId="4" fontId="34" fillId="0" borderId="54" xfId="0" applyNumberFormat="1" applyFont="1" applyBorder="1" applyAlignment="1" applyProtection="1">
      <alignment vertical="center" wrapText="1"/>
      <protection locked="0"/>
    </xf>
    <xf numFmtId="4" fontId="34" fillId="0" borderId="56" xfId="0" applyNumberFormat="1" applyFont="1" applyBorder="1" applyAlignment="1" applyProtection="1">
      <alignment vertical="center" wrapText="1"/>
      <protection locked="0"/>
    </xf>
    <xf numFmtId="4" fontId="34" fillId="0" borderId="48" xfId="0" applyNumberFormat="1" applyFont="1" applyBorder="1" applyAlignment="1" applyProtection="1">
      <alignment vertical="center" wrapText="1"/>
      <protection locked="0"/>
    </xf>
    <xf numFmtId="4" fontId="34" fillId="0" borderId="92" xfId="0" applyNumberFormat="1" applyFont="1" applyBorder="1" applyAlignment="1" applyProtection="1">
      <alignment vertical="center" wrapText="1"/>
      <protection locked="0"/>
    </xf>
    <xf numFmtId="4" fontId="34" fillId="0" borderId="50" xfId="0" applyNumberFormat="1" applyFont="1" applyBorder="1" applyAlignment="1" applyProtection="1">
      <alignment vertical="center" wrapText="1"/>
      <protection locked="0"/>
    </xf>
    <xf numFmtId="4" fontId="23" fillId="2" borderId="3" xfId="0" applyNumberFormat="1" applyFont="1" applyFill="1" applyBorder="1" applyAlignment="1">
      <alignment horizontal="center" vertical="center" wrapText="1"/>
    </xf>
    <xf numFmtId="0" fontId="0" fillId="0" borderId="5" xfId="0" applyBorder="1" applyAlignment="1">
      <alignment vertical="center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4" fontId="33" fillId="5" borderId="3" xfId="0" applyNumberFormat="1" applyFont="1" applyFill="1" applyBorder="1" applyAlignment="1">
      <alignment horizontal="center" vertical="center" wrapText="1"/>
    </xf>
    <xf numFmtId="4" fontId="33" fillId="5" borderId="5" xfId="0" applyNumberFormat="1" applyFont="1" applyFill="1" applyBorder="1" applyAlignment="1">
      <alignment horizontal="center" vertical="center" wrapText="1"/>
    </xf>
    <xf numFmtId="4" fontId="34" fillId="0" borderId="56" xfId="0" applyNumberFormat="1" applyFont="1" applyFill="1" applyBorder="1" applyAlignment="1">
      <alignment horizontal="left" vertical="center" wrapText="1"/>
    </xf>
    <xf numFmtId="4" fontId="34" fillId="0" borderId="48" xfId="0" applyNumberFormat="1" applyFont="1" applyFill="1" applyBorder="1" applyAlignment="1">
      <alignment horizontal="left" vertical="center" wrapText="1"/>
    </xf>
    <xf numFmtId="4" fontId="34" fillId="0" borderId="97" xfId="0" applyNumberFormat="1" applyFont="1" applyFill="1" applyBorder="1" applyAlignment="1">
      <alignment horizontal="left" vertical="center" wrapText="1"/>
    </xf>
    <xf numFmtId="4" fontId="34" fillId="0" borderId="54" xfId="0" applyNumberFormat="1" applyFont="1" applyFill="1" applyBorder="1" applyAlignment="1">
      <alignment horizontal="left" vertical="center" wrapText="1"/>
    </xf>
    <xf numFmtId="4" fontId="33" fillId="2" borderId="3" xfId="0" applyNumberFormat="1" applyFont="1" applyFill="1" applyBorder="1" applyAlignment="1">
      <alignment horizontal="left" vertical="center" wrapText="1"/>
    </xf>
    <xf numFmtId="4" fontId="33" fillId="5" borderId="5" xfId="0" applyNumberFormat="1" applyFont="1" applyFill="1" applyBorder="1" applyAlignment="1">
      <alignment horizontal="left" vertical="center" wrapText="1"/>
    </xf>
    <xf numFmtId="4" fontId="28" fillId="0" borderId="0" xfId="0" applyNumberFormat="1" applyFont="1" applyFill="1" applyBorder="1" applyAlignment="1">
      <alignment horizontal="left" vertical="center" wrapText="1"/>
    </xf>
    <xf numFmtId="4" fontId="33" fillId="0" borderId="92" xfId="0" applyNumberFormat="1" applyFont="1" applyBorder="1" applyAlignment="1" applyProtection="1">
      <alignment horizontal="justify" vertical="center"/>
      <protection locked="0"/>
    </xf>
    <xf numFmtId="4" fontId="33" fillId="0" borderId="50" xfId="0" applyNumberFormat="1" applyFont="1" applyBorder="1" applyAlignment="1" applyProtection="1">
      <alignment horizontal="justify" vertical="center"/>
      <protection locked="0"/>
    </xf>
    <xf numFmtId="4" fontId="33" fillId="0" borderId="97" xfId="0" applyNumberFormat="1" applyFont="1" applyBorder="1" applyAlignment="1" applyProtection="1">
      <alignment horizontal="justify" vertical="center"/>
      <protection locked="0"/>
    </xf>
    <xf numFmtId="4" fontId="33" fillId="0" borderId="54" xfId="0" applyNumberFormat="1" applyFont="1" applyBorder="1" applyAlignment="1" applyProtection="1">
      <alignment horizontal="justify" vertical="center"/>
      <protection locked="0"/>
    </xf>
    <xf numFmtId="4" fontId="33" fillId="5" borderId="3" xfId="0" applyNumberFormat="1" applyFont="1" applyFill="1" applyBorder="1" applyAlignment="1" applyProtection="1">
      <alignment horizontal="justify" vertical="center"/>
      <protection locked="0"/>
    </xf>
    <xf numFmtId="4" fontId="33" fillId="5" borderId="5" xfId="0" applyNumberFormat="1" applyFont="1" applyFill="1" applyBorder="1" applyAlignment="1" applyProtection="1">
      <alignment horizontal="justify" vertical="center"/>
      <protection locked="0"/>
    </xf>
    <xf numFmtId="4" fontId="23" fillId="5" borderId="3" xfId="0" applyNumberFormat="1" applyFont="1" applyFill="1" applyBorder="1" applyAlignment="1" applyProtection="1">
      <alignment horizontal="left" vertical="center" wrapText="1"/>
      <protection locked="0"/>
    </xf>
    <xf numFmtId="0" fontId="0" fillId="0" borderId="5" xfId="0" applyBorder="1" applyAlignment="1">
      <alignment horizontal="left" vertical="center"/>
    </xf>
    <xf numFmtId="4" fontId="33" fillId="0" borderId="56" xfId="0" applyNumberFormat="1" applyFont="1" applyBorder="1" applyAlignment="1" applyProtection="1">
      <alignment horizontal="justify" vertical="center"/>
      <protection locked="0"/>
    </xf>
    <xf numFmtId="4" fontId="33" fillId="0" borderId="48" xfId="0" applyNumberFormat="1" applyFont="1" applyBorder="1" applyAlignment="1" applyProtection="1">
      <alignment horizontal="justify" vertical="center"/>
      <protection locked="0"/>
    </xf>
    <xf numFmtId="4" fontId="37" fillId="0" borderId="92" xfId="0" applyNumberFormat="1" applyFont="1" applyBorder="1" applyAlignment="1" applyProtection="1">
      <alignment horizontal="justify" vertical="center"/>
      <protection locked="0"/>
    </xf>
    <xf numFmtId="4" fontId="37" fillId="0" borderId="50" xfId="0" applyNumberFormat="1" applyFont="1" applyBorder="1" applyAlignment="1" applyProtection="1">
      <alignment horizontal="justify" vertical="center"/>
      <protection locked="0"/>
    </xf>
    <xf numFmtId="4" fontId="33" fillId="0" borderId="102" xfId="0" applyNumberFormat="1" applyFont="1" applyBorder="1" applyAlignment="1" applyProtection="1">
      <alignment horizontal="justify" vertical="center"/>
      <protection locked="0"/>
    </xf>
    <xf numFmtId="4" fontId="33" fillId="0" borderId="85" xfId="0" applyNumberFormat="1" applyFont="1" applyBorder="1" applyAlignment="1" applyProtection="1">
      <alignment horizontal="justify" vertical="center"/>
      <protection locked="0"/>
    </xf>
    <xf numFmtId="4" fontId="33" fillId="0" borderId="3" xfId="0" applyNumberFormat="1" applyFont="1" applyFill="1" applyBorder="1" applyAlignment="1" applyProtection="1">
      <alignment vertical="center" wrapText="1"/>
      <protection locked="0"/>
    </xf>
    <xf numFmtId="0" fontId="0" fillId="0" borderId="5" xfId="0" applyFill="1" applyBorder="1" applyAlignment="1">
      <alignment vertical="center"/>
    </xf>
    <xf numFmtId="4" fontId="37" fillId="0" borderId="56" xfId="0" applyNumberFormat="1" applyFont="1" applyFill="1" applyBorder="1" applyAlignment="1" applyProtection="1">
      <alignment horizontal="left" vertical="center" wrapText="1"/>
      <protection locked="0"/>
    </xf>
    <xf numFmtId="4" fontId="23" fillId="0" borderId="3" xfId="0" applyNumberFormat="1" applyFont="1" applyFill="1" applyBorder="1" applyAlignment="1" applyProtection="1">
      <alignment vertical="center" wrapText="1"/>
      <protection locked="0"/>
    </xf>
    <xf numFmtId="4" fontId="42" fillId="0" borderId="0" xfId="0" applyNumberFormat="1" applyFont="1" applyFill="1" applyAlignment="1">
      <alignment horizontal="left" vertical="center" wrapText="1"/>
    </xf>
    <xf numFmtId="0" fontId="0" fillId="0" borderId="0" xfId="0" applyFill="1" applyAlignment="1">
      <alignment horizontal="left" vertical="center" wrapText="1"/>
    </xf>
    <xf numFmtId="4" fontId="20" fillId="0" borderId="0" xfId="0" applyNumberFormat="1" applyFont="1" applyBorder="1" applyAlignment="1" applyProtection="1">
      <alignment horizontal="left" vertical="center"/>
      <protection locked="0"/>
    </xf>
    <xf numFmtId="0" fontId="0" fillId="0" borderId="5" xfId="0" applyBorder="1" applyAlignment="1">
      <alignment vertical="center" wrapText="1"/>
    </xf>
    <xf numFmtId="4" fontId="8" fillId="0" borderId="0" xfId="0" applyNumberFormat="1" applyFont="1" applyAlignment="1">
      <alignment vertical="center"/>
    </xf>
    <xf numFmtId="4" fontId="33" fillId="2" borderId="3" xfId="0" applyNumberFormat="1" applyFont="1" applyFill="1" applyBorder="1" applyAlignment="1" applyProtection="1">
      <alignment horizontal="left" vertical="center"/>
      <protection locked="0"/>
    </xf>
    <xf numFmtId="4" fontId="33" fillId="2" borderId="5" xfId="0" applyNumberFormat="1" applyFont="1" applyFill="1" applyBorder="1" applyAlignment="1" applyProtection="1">
      <alignment horizontal="left" vertical="center"/>
      <protection locked="0"/>
    </xf>
    <xf numFmtId="4" fontId="34" fillId="0" borderId="92" xfId="0" applyNumberFormat="1" applyFont="1" applyFill="1" applyBorder="1" applyAlignment="1" applyProtection="1">
      <alignment horizontal="left" vertical="center"/>
      <protection locked="0"/>
    </xf>
    <xf numFmtId="4" fontId="34" fillId="0" borderId="50" xfId="0" applyNumberFormat="1" applyFont="1" applyFill="1" applyBorder="1" applyAlignment="1" applyProtection="1">
      <alignment horizontal="left" vertical="center"/>
      <protection locked="0"/>
    </xf>
    <xf numFmtId="4" fontId="34" fillId="0" borderId="92" xfId="0" applyNumberFormat="1" applyFont="1" applyBorder="1" applyAlignment="1" applyProtection="1">
      <alignment horizontal="left" vertical="center"/>
      <protection locked="0"/>
    </xf>
    <xf numFmtId="4" fontId="34" fillId="0" borderId="50" xfId="0" applyNumberFormat="1" applyFont="1" applyBorder="1" applyAlignment="1" applyProtection="1">
      <alignment horizontal="left" vertical="center"/>
      <protection locked="0"/>
    </xf>
    <xf numFmtId="4" fontId="34" fillId="0" borderId="97" xfId="0" applyNumberFormat="1" applyFont="1" applyBorder="1" applyAlignment="1" applyProtection="1">
      <alignment horizontal="left" vertical="center"/>
      <protection locked="0"/>
    </xf>
    <xf numFmtId="4" fontId="34" fillId="0" borderId="54" xfId="0" applyNumberFormat="1" applyFont="1" applyBorder="1" applyAlignment="1" applyProtection="1">
      <alignment horizontal="left" vertical="center"/>
      <protection locked="0"/>
    </xf>
    <xf numFmtId="4" fontId="22" fillId="0" borderId="92" xfId="0" applyNumberFormat="1" applyFont="1" applyFill="1" applyBorder="1" applyAlignment="1" applyProtection="1">
      <alignment horizontal="left" vertical="center"/>
      <protection locked="0"/>
    </xf>
    <xf numFmtId="4" fontId="22" fillId="0" borderId="50" xfId="0" applyNumberFormat="1" applyFont="1" applyFill="1" applyBorder="1" applyAlignment="1" applyProtection="1">
      <alignment horizontal="left" vertical="center"/>
      <protection locked="0"/>
    </xf>
    <xf numFmtId="4" fontId="34" fillId="0" borderId="92" xfId="0" applyNumberFormat="1" applyFont="1" applyFill="1" applyBorder="1" applyAlignment="1" applyProtection="1">
      <alignment horizontal="left" vertical="center" wrapText="1"/>
      <protection locked="0"/>
    </xf>
    <xf numFmtId="4" fontId="34" fillId="0" borderId="50" xfId="0" applyNumberFormat="1" applyFont="1" applyFill="1" applyBorder="1" applyAlignment="1" applyProtection="1">
      <alignment horizontal="left" vertical="center" wrapText="1"/>
      <protection locked="0"/>
    </xf>
    <xf numFmtId="4" fontId="37" fillId="0" borderId="39" xfId="0" applyNumberFormat="1" applyFont="1" applyFill="1" applyBorder="1" applyAlignment="1" applyProtection="1">
      <alignment horizontal="left" vertical="center" wrapText="1"/>
      <protection locked="0"/>
    </xf>
    <xf numFmtId="4" fontId="37" fillId="0" borderId="40" xfId="0" applyNumberFormat="1" applyFont="1" applyFill="1" applyBorder="1" applyAlignment="1" applyProtection="1">
      <alignment horizontal="left" vertical="center" wrapText="1"/>
      <protection locked="0"/>
    </xf>
    <xf numFmtId="4" fontId="37" fillId="0" borderId="92" xfId="0" applyNumberFormat="1" applyFont="1" applyFill="1" applyBorder="1" applyAlignment="1" applyProtection="1">
      <alignment vertical="center"/>
      <protection locked="0"/>
    </xf>
    <xf numFmtId="4" fontId="37" fillId="0" borderId="50" xfId="0" applyNumberFormat="1" applyFont="1" applyFill="1" applyBorder="1" applyAlignment="1" applyProtection="1">
      <alignment vertical="center"/>
      <protection locked="0"/>
    </xf>
    <xf numFmtId="4" fontId="37" fillId="0" borderId="50" xfId="0" applyNumberFormat="1" applyFont="1" applyFill="1" applyBorder="1" applyAlignment="1" applyProtection="1">
      <alignment vertical="center" wrapText="1"/>
      <protection locked="0"/>
    </xf>
    <xf numFmtId="4" fontId="34" fillId="0" borderId="97" xfId="0" applyNumberFormat="1" applyFont="1" applyFill="1" applyBorder="1" applyAlignment="1" applyProtection="1">
      <alignment horizontal="left" vertical="center" wrapText="1"/>
      <protection locked="0"/>
    </xf>
    <xf numFmtId="4" fontId="34" fillId="0" borderId="54" xfId="0" applyNumberFormat="1" applyFont="1" applyFill="1" applyBorder="1" applyAlignment="1" applyProtection="1">
      <alignment horizontal="left" vertical="center" wrapText="1"/>
      <protection locked="0"/>
    </xf>
    <xf numFmtId="4" fontId="23" fillId="5" borderId="3" xfId="0" applyNumberFormat="1" applyFont="1" applyFill="1" applyBorder="1" applyAlignment="1" applyProtection="1">
      <alignment vertical="center"/>
      <protection locked="0"/>
    </xf>
    <xf numFmtId="4" fontId="23" fillId="5" borderId="5" xfId="0" applyNumberFormat="1" applyFont="1" applyFill="1" applyBorder="1" applyAlignment="1" applyProtection="1">
      <alignment vertical="center"/>
      <protection locked="0"/>
    </xf>
    <xf numFmtId="4" fontId="28" fillId="0" borderId="0" xfId="0" applyNumberFormat="1" applyFont="1" applyFill="1" applyAlignment="1" applyProtection="1">
      <alignment horizontal="left" vertical="center"/>
      <protection locked="0"/>
    </xf>
    <xf numFmtId="4" fontId="33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33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33" fillId="0" borderId="56" xfId="0" applyNumberFormat="1" applyFont="1" applyFill="1" applyBorder="1" applyAlignment="1" applyProtection="1">
      <alignment vertical="center"/>
      <protection locked="0"/>
    </xf>
    <xf numFmtId="4" fontId="33" fillId="0" borderId="48" xfId="0" applyNumberFormat="1" applyFont="1" applyFill="1" applyBorder="1" applyAlignment="1" applyProtection="1">
      <alignment vertical="center"/>
      <protection locked="0"/>
    </xf>
    <xf numFmtId="4" fontId="28" fillId="0" borderId="0" xfId="0" applyNumberFormat="1" applyFont="1" applyFill="1" applyAlignment="1">
      <alignment horizontal="left" vertical="center" wrapText="1"/>
    </xf>
    <xf numFmtId="0" fontId="0" fillId="0" borderId="0" xfId="0" applyFont="1" applyAlignment="1">
      <alignment horizontal="left" vertical="center"/>
    </xf>
    <xf numFmtId="4" fontId="23" fillId="5" borderId="3" xfId="0" applyNumberFormat="1" applyFont="1" applyFill="1" applyBorder="1" applyAlignment="1">
      <alignment horizontal="left" vertical="center"/>
    </xf>
    <xf numFmtId="4" fontId="34" fillId="0" borderId="92" xfId="0" applyNumberFormat="1" applyFont="1" applyBorder="1" applyAlignment="1" applyProtection="1">
      <alignment horizontal="justify" vertical="center"/>
      <protection locked="0"/>
    </xf>
    <xf numFmtId="4" fontId="33" fillId="0" borderId="92" xfId="0" applyNumberFormat="1" applyFont="1" applyFill="1" applyBorder="1" applyAlignment="1" applyProtection="1">
      <alignment vertical="center"/>
      <protection locked="0"/>
    </xf>
    <xf numFmtId="4" fontId="33" fillId="0" borderId="50" xfId="0" applyNumberFormat="1" applyFont="1" applyFill="1" applyBorder="1" applyAlignment="1" applyProtection="1">
      <alignment vertical="center"/>
      <protection locked="0"/>
    </xf>
    <xf numFmtId="4" fontId="37" fillId="0" borderId="92" xfId="0" applyNumberFormat="1" applyFont="1" applyFill="1" applyBorder="1" applyAlignment="1" applyProtection="1">
      <alignment horizontal="left" vertical="center"/>
      <protection locked="0"/>
    </xf>
    <xf numFmtId="4" fontId="37" fillId="0" borderId="50" xfId="0" applyNumberFormat="1" applyFont="1" applyFill="1" applyBorder="1" applyAlignment="1" applyProtection="1">
      <alignment horizontal="left" vertical="center"/>
      <protection locked="0"/>
    </xf>
    <xf numFmtId="4" fontId="37" fillId="0" borderId="97" xfId="0" applyNumberFormat="1" applyFont="1" applyFill="1" applyBorder="1" applyAlignment="1" applyProtection="1">
      <alignment horizontal="left" vertical="center" wrapText="1"/>
      <protection locked="0"/>
    </xf>
    <xf numFmtId="4" fontId="37" fillId="0" borderId="54" xfId="0" applyNumberFormat="1" applyFont="1" applyFill="1" applyBorder="1" applyAlignment="1" applyProtection="1">
      <alignment horizontal="left" vertical="center" wrapText="1"/>
      <protection locked="0"/>
    </xf>
    <xf numFmtId="0" fontId="0" fillId="0" borderId="0" xfId="0" applyAlignment="1">
      <alignment horizontal="left" vertical="center" wrapText="1"/>
    </xf>
    <xf numFmtId="4" fontId="46" fillId="5" borderId="3" xfId="0" applyNumberFormat="1" applyFont="1" applyFill="1" applyBorder="1" applyAlignment="1" applyProtection="1">
      <alignment horizontal="center" vertical="center" wrapText="1"/>
      <protection locked="0"/>
    </xf>
    <xf numFmtId="4" fontId="46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33" fillId="0" borderId="56" xfId="0" applyNumberFormat="1" applyFont="1" applyBorder="1" applyAlignment="1" applyProtection="1">
      <alignment horizontal="left" vertical="center" wrapText="1"/>
      <protection locked="0"/>
    </xf>
    <xf numFmtId="4" fontId="33" fillId="0" borderId="48" xfId="0" applyNumberFormat="1" applyFont="1" applyBorder="1" applyAlignment="1" applyProtection="1">
      <alignment horizontal="left" vertical="center" wrapText="1"/>
      <protection locked="0"/>
    </xf>
    <xf numFmtId="4" fontId="33" fillId="0" borderId="92" xfId="0" applyNumberFormat="1" applyFont="1" applyBorder="1" applyAlignment="1" applyProtection="1">
      <alignment horizontal="left" vertical="center" wrapText="1"/>
      <protection locked="0"/>
    </xf>
    <xf numFmtId="4" fontId="33" fillId="0" borderId="50" xfId="0" applyNumberFormat="1" applyFont="1" applyBorder="1" applyAlignment="1" applyProtection="1">
      <alignment horizontal="left" vertical="center" wrapText="1"/>
      <protection locked="0"/>
    </xf>
    <xf numFmtId="4" fontId="34" fillId="0" borderId="56" xfId="0" applyNumberFormat="1" applyFont="1" applyBorder="1" applyAlignment="1">
      <alignment vertical="center" wrapText="1"/>
    </xf>
    <xf numFmtId="0" fontId="0" fillId="0" borderId="48" xfId="0" applyBorder="1" applyAlignment="1">
      <alignment vertical="center" wrapText="1"/>
    </xf>
    <xf numFmtId="0" fontId="22" fillId="0" borderId="0" xfId="0" applyFont="1" applyBorder="1" applyAlignment="1">
      <alignment wrapText="1"/>
    </xf>
    <xf numFmtId="0" fontId="0" fillId="0" borderId="0" xfId="0" applyBorder="1" applyAlignment="1">
      <alignment wrapText="1"/>
    </xf>
    <xf numFmtId="4" fontId="20" fillId="0" borderId="0" xfId="0" applyNumberFormat="1" applyFont="1" applyFill="1" applyAlignment="1" applyProtection="1">
      <alignment horizontal="left" vertical="center" wrapText="1"/>
      <protection locked="0"/>
    </xf>
    <xf numFmtId="4" fontId="23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47" fillId="0" borderId="92" xfId="0" applyNumberFormat="1" applyFont="1" applyFill="1" applyBorder="1" applyAlignment="1" applyProtection="1">
      <alignment horizontal="left" vertical="center" wrapText="1"/>
      <protection locked="0"/>
    </xf>
    <xf numFmtId="4" fontId="47" fillId="0" borderId="50" xfId="0" applyNumberFormat="1" applyFont="1" applyFill="1" applyBorder="1" applyAlignment="1" applyProtection="1">
      <alignment horizontal="left" vertical="center" wrapText="1"/>
      <protection locked="0"/>
    </xf>
    <xf numFmtId="4" fontId="29" fillId="0" borderId="92" xfId="0" applyNumberFormat="1" applyFont="1" applyBorder="1" applyAlignment="1" applyProtection="1">
      <alignment horizontal="left" vertical="center" wrapText="1"/>
      <protection locked="0"/>
    </xf>
    <xf numFmtId="4" fontId="29" fillId="0" borderId="50" xfId="0" applyNumberFormat="1" applyFont="1" applyBorder="1" applyAlignment="1" applyProtection="1">
      <alignment horizontal="left" vertical="center" wrapText="1"/>
      <protection locked="0"/>
    </xf>
    <xf numFmtId="4" fontId="33" fillId="0" borderId="92" xfId="0" applyNumberFormat="1" applyFont="1" applyFill="1" applyBorder="1" applyAlignment="1" applyProtection="1">
      <alignment horizontal="left" vertical="center" wrapText="1"/>
      <protection locked="0"/>
    </xf>
    <xf numFmtId="4" fontId="33" fillId="0" borderId="50" xfId="0" applyNumberFormat="1" applyFont="1" applyFill="1" applyBorder="1" applyAlignment="1" applyProtection="1">
      <alignment horizontal="left" vertical="center" wrapText="1"/>
      <protection locked="0"/>
    </xf>
    <xf numFmtId="4" fontId="29" fillId="0" borderId="92" xfId="0" applyNumberFormat="1" applyFont="1" applyFill="1" applyBorder="1" applyAlignment="1" applyProtection="1">
      <alignment horizontal="left" vertical="center" wrapText="1"/>
      <protection locked="0"/>
    </xf>
    <xf numFmtId="4" fontId="29" fillId="0" borderId="50" xfId="0" applyNumberFormat="1" applyFont="1" applyFill="1" applyBorder="1" applyAlignment="1" applyProtection="1">
      <alignment horizontal="left" vertical="center" wrapText="1"/>
      <protection locked="0"/>
    </xf>
    <xf numFmtId="4" fontId="23" fillId="0" borderId="56" xfId="0" applyNumberFormat="1" applyFont="1" applyBorder="1" applyAlignment="1">
      <alignment vertical="center"/>
    </xf>
    <xf numFmtId="4" fontId="23" fillId="0" borderId="48" xfId="0" applyNumberFormat="1" applyFont="1" applyBorder="1" applyAlignment="1">
      <alignment vertical="center"/>
    </xf>
    <xf numFmtId="4" fontId="22" fillId="0" borderId="92" xfId="0" applyNumberFormat="1" applyFont="1" applyFill="1" applyBorder="1" applyAlignment="1">
      <alignment horizontal="left" vertical="center" wrapText="1"/>
    </xf>
    <xf numFmtId="4" fontId="22" fillId="0" borderId="50" xfId="0" applyNumberFormat="1" applyFont="1" applyFill="1" applyBorder="1" applyAlignment="1">
      <alignment horizontal="left" vertical="center" wrapText="1"/>
    </xf>
    <xf numFmtId="4" fontId="22" fillId="0" borderId="97" xfId="0" applyNumberFormat="1" applyFont="1" applyBorder="1" applyAlignment="1">
      <alignment vertical="center" wrapText="1"/>
    </xf>
    <xf numFmtId="4" fontId="22" fillId="0" borderId="54" xfId="0" applyNumberFormat="1" applyFont="1" applyBorder="1" applyAlignment="1">
      <alignment vertical="center" wrapText="1"/>
    </xf>
    <xf numFmtId="4" fontId="23" fillId="5" borderId="3" xfId="0" applyNumberFormat="1" applyFont="1" applyFill="1" applyBorder="1" applyAlignment="1">
      <alignment horizontal="left" vertical="center" wrapText="1"/>
    </xf>
    <xf numFmtId="4" fontId="23" fillId="5" borderId="5" xfId="0" applyNumberFormat="1" applyFont="1" applyFill="1" applyBorder="1" applyAlignment="1">
      <alignment horizontal="left" vertical="center" wrapText="1"/>
    </xf>
    <xf numFmtId="4" fontId="33" fillId="0" borderId="3" xfId="0" applyNumberFormat="1" applyFont="1" applyFill="1" applyBorder="1" applyAlignment="1">
      <alignment horizontal="center" vertical="center"/>
    </xf>
    <xf numFmtId="4" fontId="33" fillId="0" borderId="5" xfId="0" applyNumberFormat="1" applyFont="1" applyFill="1" applyBorder="1" applyAlignment="1">
      <alignment horizontal="center" vertical="center"/>
    </xf>
    <xf numFmtId="4" fontId="33" fillId="0" borderId="97" xfId="0" applyNumberFormat="1" applyFont="1" applyBorder="1" applyAlignment="1" applyProtection="1">
      <alignment horizontal="left" vertical="center" wrapText="1"/>
      <protection locked="0"/>
    </xf>
    <xf numFmtId="4" fontId="33" fillId="0" borderId="54" xfId="0" applyNumberFormat="1" applyFont="1" applyBorder="1" applyAlignment="1" applyProtection="1">
      <alignment horizontal="left" vertical="center" wrapText="1"/>
      <protection locked="0"/>
    </xf>
    <xf numFmtId="4" fontId="30" fillId="5" borderId="3" xfId="0" applyNumberFormat="1" applyFont="1" applyFill="1" applyBorder="1" applyAlignment="1" applyProtection="1">
      <alignment horizontal="justify" vertical="center" wrapText="1"/>
      <protection locked="0"/>
    </xf>
    <xf numFmtId="4" fontId="30" fillId="5" borderId="5" xfId="0" applyNumberFormat="1" applyFont="1" applyFill="1" applyBorder="1" applyAlignment="1" applyProtection="1">
      <alignment horizontal="justify" vertical="center" wrapText="1"/>
      <protection locked="0"/>
    </xf>
    <xf numFmtId="4" fontId="20" fillId="0" borderId="0" xfId="0" applyNumberFormat="1" applyFont="1" applyFill="1" applyBorder="1" applyAlignment="1">
      <alignment horizontal="left" vertical="center" wrapText="1"/>
    </xf>
    <xf numFmtId="0" fontId="24" fillId="0" borderId="0" xfId="0" applyFont="1" applyAlignment="1">
      <alignment horizontal="left" vertical="center" wrapText="1"/>
    </xf>
    <xf numFmtId="4" fontId="3" fillId="5" borderId="7" xfId="0" applyNumberFormat="1" applyFont="1" applyFill="1" applyBorder="1" applyAlignment="1">
      <alignment horizontal="center" vertical="center" wrapText="1"/>
    </xf>
    <xf numFmtId="4" fontId="3" fillId="5" borderId="100" xfId="0" applyNumberFormat="1" applyFont="1" applyFill="1" applyBorder="1" applyAlignment="1">
      <alignment horizontal="center" vertical="center" wrapText="1"/>
    </xf>
    <xf numFmtId="0" fontId="11" fillId="3" borderId="12" xfId="0" applyFont="1" applyFill="1" applyBorder="1" applyAlignment="1">
      <alignment horizontal="center" wrapText="1"/>
    </xf>
    <xf numFmtId="0" fontId="11" fillId="3" borderId="96" xfId="0" applyFont="1" applyFill="1" applyBorder="1" applyAlignment="1">
      <alignment horizontal="center" wrapText="1"/>
    </xf>
    <xf numFmtId="0" fontId="0" fillId="0" borderId="0" xfId="0" applyAlignment="1">
      <alignment vertical="center" wrapText="1"/>
    </xf>
    <xf numFmtId="4" fontId="22" fillId="0" borderId="102" xfId="0" applyNumberFormat="1" applyFont="1" applyFill="1" applyBorder="1" applyAlignment="1">
      <alignment vertical="center" wrapText="1"/>
    </xf>
    <xf numFmtId="4" fontId="22" fillId="0" borderId="85" xfId="0" applyNumberFormat="1" applyFont="1" applyFill="1" applyBorder="1" applyAlignment="1">
      <alignment vertical="center" wrapText="1"/>
    </xf>
    <xf numFmtId="4" fontId="48" fillId="0" borderId="93" xfId="0" applyNumberFormat="1" applyFont="1" applyFill="1" applyBorder="1" applyAlignment="1">
      <alignment vertical="center" wrapText="1"/>
    </xf>
    <xf numFmtId="4" fontId="48" fillId="0" borderId="62" xfId="0" applyNumberFormat="1" applyFont="1" applyFill="1" applyBorder="1" applyAlignment="1">
      <alignment vertical="center" wrapText="1"/>
    </xf>
    <xf numFmtId="4" fontId="48" fillId="0" borderId="97" xfId="0" applyNumberFormat="1" applyFont="1" applyFill="1" applyBorder="1" applyAlignment="1">
      <alignment vertical="center" wrapText="1"/>
    </xf>
    <xf numFmtId="4" fontId="48" fillId="0" borderId="54" xfId="0" applyNumberFormat="1" applyFont="1" applyFill="1" applyBorder="1" applyAlignment="1">
      <alignment vertical="center" wrapText="1"/>
    </xf>
    <xf numFmtId="0" fontId="0" fillId="0" borderId="4" xfId="0" applyBorder="1" applyAlignment="1">
      <alignment horizontal="left" vertical="center" wrapText="1"/>
    </xf>
    <xf numFmtId="0" fontId="0" fillId="0" borderId="4" xfId="0" applyBorder="1" applyAlignment="1">
      <alignment vertical="center"/>
    </xf>
    <xf numFmtId="4" fontId="33" fillId="2" borderId="91" xfId="0" applyNumberFormat="1" applyFont="1" applyFill="1" applyBorder="1" applyAlignment="1">
      <alignment horizontal="center" vertical="center"/>
    </xf>
    <xf numFmtId="4" fontId="33" fillId="2" borderId="2" xfId="0" applyNumberFormat="1" applyFont="1" applyFill="1" applyBorder="1" applyAlignment="1">
      <alignment horizontal="center" vertical="center"/>
    </xf>
    <xf numFmtId="4" fontId="33" fillId="2" borderId="3" xfId="0" applyNumberFormat="1" applyFont="1" applyFill="1" applyBorder="1" applyAlignment="1">
      <alignment horizontal="center" vertical="center"/>
    </xf>
    <xf numFmtId="4" fontId="33" fillId="2" borderId="5" xfId="0" applyNumberFormat="1" applyFont="1" applyFill="1" applyBorder="1" applyAlignment="1">
      <alignment horizontal="center" vertical="center"/>
    </xf>
    <xf numFmtId="4" fontId="33" fillId="0" borderId="3" xfId="0" applyNumberFormat="1" applyFont="1" applyBorder="1" applyAlignment="1">
      <alignment horizontal="center" vertical="center"/>
    </xf>
    <xf numFmtId="4" fontId="33" fillId="0" borderId="5" xfId="0" applyNumberFormat="1" applyFont="1" applyBorder="1" applyAlignment="1">
      <alignment horizontal="center" vertical="center"/>
    </xf>
    <xf numFmtId="4" fontId="21" fillId="0" borderId="0" xfId="0" applyNumberFormat="1" applyFont="1" applyFill="1" applyBorder="1" applyAlignment="1">
      <alignment horizontal="center" vertical="center" wrapText="1"/>
    </xf>
    <xf numFmtId="4" fontId="46" fillId="5" borderId="3" xfId="0" applyNumberFormat="1" applyFont="1" applyFill="1" applyBorder="1" applyAlignment="1">
      <alignment horizontal="center" vertical="center" wrapText="1"/>
    </xf>
    <xf numFmtId="4" fontId="46" fillId="5" borderId="5" xfId="0" applyNumberFormat="1" applyFont="1" applyFill="1" applyBorder="1" applyAlignment="1">
      <alignment horizontal="center" vertical="center" wrapText="1"/>
    </xf>
    <xf numFmtId="4" fontId="22" fillId="0" borderId="56" xfId="0" applyNumberFormat="1" applyFont="1" applyFill="1" applyBorder="1" applyAlignment="1">
      <alignment vertical="center" wrapText="1"/>
    </xf>
    <xf numFmtId="4" fontId="22" fillId="0" borderId="48" xfId="0" applyNumberFormat="1" applyFont="1" applyFill="1" applyBorder="1" applyAlignment="1">
      <alignment vertical="center" wrapText="1"/>
    </xf>
    <xf numFmtId="4" fontId="22" fillId="0" borderId="92" xfId="0" applyNumberFormat="1" applyFont="1" applyFill="1" applyBorder="1" applyAlignment="1">
      <alignment vertical="center" wrapText="1"/>
    </xf>
    <xf numFmtId="4" fontId="22" fillId="0" borderId="50" xfId="0" applyNumberFormat="1" applyFont="1" applyFill="1" applyBorder="1" applyAlignment="1">
      <alignment vertical="center" wrapText="1"/>
    </xf>
    <xf numFmtId="4" fontId="29" fillId="0" borderId="92" xfId="0" applyNumberFormat="1" applyFont="1" applyFill="1" applyBorder="1" applyAlignment="1" applyProtection="1">
      <alignment vertical="center"/>
      <protection locked="0"/>
    </xf>
    <xf numFmtId="4" fontId="29" fillId="0" borderId="80" xfId="0" applyNumberFormat="1" applyFont="1" applyFill="1" applyBorder="1" applyAlignment="1" applyProtection="1">
      <alignment vertical="center"/>
      <protection locked="0"/>
    </xf>
    <xf numFmtId="4" fontId="29" fillId="0" borderId="50" xfId="0" applyNumberFormat="1" applyFont="1" applyFill="1" applyBorder="1" applyAlignment="1" applyProtection="1">
      <alignment vertical="center"/>
      <protection locked="0"/>
    </xf>
    <xf numFmtId="4" fontId="48" fillId="0" borderId="92" xfId="0" applyNumberFormat="1" applyFont="1" applyFill="1" applyBorder="1" applyAlignment="1" applyProtection="1">
      <alignment vertical="center"/>
      <protection locked="0"/>
    </xf>
    <xf numFmtId="4" fontId="48" fillId="0" borderId="80" xfId="0" applyNumberFormat="1" applyFont="1" applyFill="1" applyBorder="1" applyAlignment="1" applyProtection="1">
      <alignment vertical="center"/>
      <protection locked="0"/>
    </xf>
    <xf numFmtId="4" fontId="48" fillId="0" borderId="50" xfId="0" applyNumberFormat="1" applyFont="1" applyFill="1" applyBorder="1" applyAlignment="1" applyProtection="1">
      <alignment vertical="center"/>
      <protection locked="0"/>
    </xf>
    <xf numFmtId="4" fontId="29" fillId="0" borderId="92" xfId="0" applyNumberFormat="1" applyFont="1" applyFill="1" applyBorder="1" applyAlignment="1" applyProtection="1">
      <alignment vertical="center" wrapText="1"/>
      <protection locked="0"/>
    </xf>
    <xf numFmtId="4" fontId="29" fillId="0" borderId="80" xfId="0" applyNumberFormat="1" applyFont="1" applyFill="1" applyBorder="1" applyAlignment="1" applyProtection="1">
      <alignment vertical="center" wrapText="1"/>
      <protection locked="0"/>
    </xf>
    <xf numFmtId="4" fontId="29" fillId="0" borderId="50" xfId="0" applyNumberFormat="1" applyFont="1" applyFill="1" applyBorder="1" applyAlignment="1" applyProtection="1">
      <alignment vertical="center" wrapText="1"/>
      <protection locked="0"/>
    </xf>
    <xf numFmtId="4" fontId="34" fillId="0" borderId="3" xfId="0" applyNumberFormat="1" applyFont="1" applyBorder="1" applyAlignment="1">
      <alignment horizontal="right" vertical="center"/>
    </xf>
    <xf numFmtId="4" fontId="34" fillId="0" borderId="5" xfId="0" applyNumberFormat="1" applyFont="1" applyBorder="1" applyAlignment="1">
      <alignment horizontal="right" vertical="center"/>
    </xf>
    <xf numFmtId="4" fontId="34" fillId="0" borderId="91" xfId="0" applyNumberFormat="1" applyFont="1" applyBorder="1" applyAlignment="1">
      <alignment horizontal="right" vertical="center"/>
    </xf>
    <xf numFmtId="4" fontId="34" fillId="0" borderId="2" xfId="0" applyNumberFormat="1" applyFont="1" applyBorder="1" applyAlignment="1">
      <alignment horizontal="right" vertical="center"/>
    </xf>
    <xf numFmtId="4" fontId="49" fillId="2" borderId="3" xfId="0" applyNumberFormat="1" applyFont="1" applyFill="1" applyBorder="1" applyAlignment="1" applyProtection="1">
      <alignment horizontal="center" vertical="center"/>
      <protection locked="0"/>
    </xf>
    <xf numFmtId="4" fontId="49" fillId="2" borderId="4" xfId="0" applyNumberFormat="1" applyFont="1" applyFill="1" applyBorder="1" applyAlignment="1" applyProtection="1">
      <alignment horizontal="center" vertical="center"/>
      <protection locked="0"/>
    </xf>
    <xf numFmtId="4" fontId="49" fillId="2" borderId="5" xfId="0" applyNumberFormat="1" applyFont="1" applyFill="1" applyBorder="1" applyAlignment="1" applyProtection="1">
      <alignment horizontal="center" vertical="center"/>
      <protection locked="0"/>
    </xf>
    <xf numFmtId="4" fontId="50" fillId="0" borderId="3" xfId="0" applyNumberFormat="1" applyFont="1" applyFill="1" applyBorder="1" applyAlignment="1" applyProtection="1">
      <alignment vertical="center" wrapText="1"/>
      <protection locked="0"/>
    </xf>
    <xf numFmtId="4" fontId="50" fillId="0" borderId="4" xfId="0" applyNumberFormat="1" applyFont="1" applyFill="1" applyBorder="1" applyAlignment="1" applyProtection="1">
      <alignment vertical="center" wrapText="1"/>
      <protection locked="0"/>
    </xf>
    <xf numFmtId="4" fontId="50" fillId="0" borderId="5" xfId="0" applyNumberFormat="1" applyFont="1" applyFill="1" applyBorder="1" applyAlignment="1" applyProtection="1">
      <alignment vertical="center" wrapText="1"/>
      <protection locked="0"/>
    </xf>
    <xf numFmtId="4" fontId="29" fillId="0" borderId="56" xfId="0" applyNumberFormat="1" applyFont="1" applyFill="1" applyBorder="1" applyAlignment="1" applyProtection="1">
      <alignment vertical="center"/>
      <protection locked="0"/>
    </xf>
    <xf numFmtId="4" fontId="29" fillId="0" borderId="57" xfId="0" applyNumberFormat="1" applyFont="1" applyFill="1" applyBorder="1" applyAlignment="1" applyProtection="1">
      <alignment vertical="center"/>
      <protection locked="0"/>
    </xf>
    <xf numFmtId="4" fontId="29" fillId="0" borderId="48" xfId="0" applyNumberFormat="1" applyFont="1" applyFill="1" applyBorder="1" applyAlignment="1" applyProtection="1">
      <alignment vertical="center"/>
      <protection locked="0"/>
    </xf>
    <xf numFmtId="4" fontId="50" fillId="0" borderId="3" xfId="0" applyNumberFormat="1" applyFont="1" applyBorder="1" applyAlignment="1" applyProtection="1">
      <alignment horizontal="left" vertical="center" wrapText="1"/>
      <protection locked="0"/>
    </xf>
    <xf numFmtId="4" fontId="50" fillId="0" borderId="4" xfId="0" applyNumberFormat="1" applyFont="1" applyBorder="1" applyAlignment="1" applyProtection="1">
      <alignment horizontal="left" vertical="center" wrapText="1"/>
      <protection locked="0"/>
    </xf>
    <xf numFmtId="4" fontId="50" fillId="0" borderId="5" xfId="0" applyNumberFormat="1" applyFont="1" applyBorder="1" applyAlignment="1" applyProtection="1">
      <alignment horizontal="left" vertical="center" wrapText="1"/>
      <protection locked="0"/>
    </xf>
    <xf numFmtId="4" fontId="50" fillId="0" borderId="3" xfId="0" applyNumberFormat="1" applyFont="1" applyFill="1" applyBorder="1" applyAlignment="1" applyProtection="1">
      <alignment horizontal="left" vertical="center" wrapText="1"/>
      <protection locked="0"/>
    </xf>
    <xf numFmtId="4" fontId="50" fillId="0" borderId="4" xfId="0" applyNumberFormat="1" applyFont="1" applyFill="1" applyBorder="1" applyAlignment="1" applyProtection="1">
      <alignment horizontal="left" vertical="center" wrapText="1"/>
      <protection locked="0"/>
    </xf>
    <xf numFmtId="4" fontId="50" fillId="0" borderId="5" xfId="0" applyNumberFormat="1" applyFont="1" applyFill="1" applyBorder="1" applyAlignment="1" applyProtection="1">
      <alignment horizontal="left" vertical="center" wrapText="1"/>
      <protection locked="0"/>
    </xf>
    <xf numFmtId="4" fontId="47" fillId="0" borderId="92" xfId="0" applyNumberFormat="1" applyFont="1" applyFill="1" applyBorder="1" applyAlignment="1" applyProtection="1">
      <alignment horizontal="left" vertical="center" indent="1"/>
      <protection locked="0"/>
    </xf>
    <xf numFmtId="4" fontId="47" fillId="0" borderId="80" xfId="0" applyNumberFormat="1" applyFont="1" applyFill="1" applyBorder="1" applyAlignment="1" applyProtection="1">
      <alignment horizontal="left" vertical="center" indent="1"/>
      <protection locked="0"/>
    </xf>
    <xf numFmtId="4" fontId="47" fillId="0" borderId="50" xfId="0" applyNumberFormat="1" applyFont="1" applyFill="1" applyBorder="1" applyAlignment="1" applyProtection="1">
      <alignment horizontal="left" vertical="center" indent="1"/>
      <protection locked="0"/>
    </xf>
    <xf numFmtId="4" fontId="29" fillId="0" borderId="91" xfId="0" applyNumberFormat="1" applyFont="1" applyFill="1" applyBorder="1" applyAlignment="1" applyProtection="1">
      <alignment horizontal="left" vertical="center" wrapText="1"/>
      <protection locked="0"/>
    </xf>
    <xf numFmtId="4" fontId="29" fillId="0" borderId="1" xfId="0" applyNumberFormat="1" applyFont="1" applyFill="1" applyBorder="1" applyAlignment="1" applyProtection="1">
      <alignment horizontal="left" vertical="center" wrapText="1"/>
      <protection locked="0"/>
    </xf>
    <xf numFmtId="4" fontId="29" fillId="0" borderId="2" xfId="0" applyNumberFormat="1" applyFont="1" applyFill="1" applyBorder="1" applyAlignment="1" applyProtection="1">
      <alignment horizontal="left" vertical="center" wrapText="1"/>
      <protection locked="0"/>
    </xf>
    <xf numFmtId="4" fontId="48" fillId="0" borderId="56" xfId="0" applyNumberFormat="1" applyFont="1" applyFill="1" applyBorder="1" applyAlignment="1" applyProtection="1">
      <alignment horizontal="left" vertical="center" wrapText="1"/>
      <protection locked="0"/>
    </xf>
    <xf numFmtId="4" fontId="48" fillId="0" borderId="57" xfId="0" applyNumberFormat="1" applyFont="1" applyFill="1" applyBorder="1" applyAlignment="1" applyProtection="1">
      <alignment horizontal="left" vertical="center" wrapText="1"/>
      <protection locked="0"/>
    </xf>
    <xf numFmtId="4" fontId="48" fillId="0" borderId="48" xfId="0" applyNumberFormat="1" applyFont="1" applyFill="1" applyBorder="1" applyAlignment="1" applyProtection="1">
      <alignment horizontal="left" vertical="center" wrapText="1"/>
      <protection locked="0"/>
    </xf>
    <xf numFmtId="4" fontId="48" fillId="0" borderId="92" xfId="0" applyNumberFormat="1" applyFont="1" applyFill="1" applyBorder="1" applyAlignment="1" applyProtection="1">
      <alignment horizontal="left" vertical="center" wrapText="1"/>
      <protection locked="0"/>
    </xf>
    <xf numFmtId="4" fontId="48" fillId="0" borderId="80" xfId="0" applyNumberFormat="1" applyFont="1" applyFill="1" applyBorder="1" applyAlignment="1" applyProtection="1">
      <alignment horizontal="left" vertical="center" wrapText="1"/>
      <protection locked="0"/>
    </xf>
    <xf numFmtId="4" fontId="48" fillId="0" borderId="50" xfId="0" applyNumberFormat="1" applyFont="1" applyFill="1" applyBorder="1" applyAlignment="1" applyProtection="1">
      <alignment horizontal="left" vertical="center" wrapText="1"/>
      <protection locked="0"/>
    </xf>
    <xf numFmtId="4" fontId="50" fillId="0" borderId="91" xfId="0" applyNumberFormat="1" applyFont="1" applyBorder="1" applyAlignment="1" applyProtection="1">
      <alignment horizontal="left" vertical="center" wrapText="1"/>
      <protection locked="0"/>
    </xf>
    <xf numFmtId="4" fontId="50" fillId="0" borderId="1" xfId="0" applyNumberFormat="1" applyFont="1" applyBorder="1" applyAlignment="1" applyProtection="1">
      <alignment horizontal="left" vertical="center" wrapText="1"/>
      <protection locked="0"/>
    </xf>
    <xf numFmtId="4" fontId="50" fillId="0" borderId="2" xfId="0" applyNumberFormat="1" applyFont="1" applyBorder="1" applyAlignment="1" applyProtection="1">
      <alignment horizontal="left" vertical="center" wrapText="1"/>
      <protection locked="0"/>
    </xf>
    <xf numFmtId="4" fontId="47" fillId="0" borderId="92" xfId="0" applyNumberFormat="1" applyFont="1" applyFill="1" applyBorder="1" applyAlignment="1" applyProtection="1">
      <alignment horizontal="left" vertical="center" wrapText="1" indent="1"/>
      <protection locked="0"/>
    </xf>
    <xf numFmtId="4" fontId="47" fillId="0" borderId="80" xfId="0" applyNumberFormat="1" applyFont="1" applyFill="1" applyBorder="1" applyAlignment="1" applyProtection="1">
      <alignment horizontal="left" vertical="center" wrapText="1" indent="1"/>
      <protection locked="0"/>
    </xf>
    <xf numFmtId="4" fontId="47" fillId="0" borderId="50" xfId="0" applyNumberFormat="1" applyFont="1" applyFill="1" applyBorder="1" applyAlignment="1" applyProtection="1">
      <alignment horizontal="left" vertical="center" wrapText="1" indent="1"/>
      <protection locked="0"/>
    </xf>
    <xf numFmtId="4" fontId="47" fillId="0" borderId="93" xfId="0" applyNumberFormat="1" applyFont="1" applyFill="1" applyBorder="1" applyAlignment="1" applyProtection="1">
      <alignment horizontal="left" vertical="center" wrapText="1" indent="1"/>
      <protection locked="0"/>
    </xf>
    <xf numFmtId="4" fontId="47" fillId="0" borderId="88" xfId="0" applyNumberFormat="1" applyFont="1" applyFill="1" applyBorder="1" applyAlignment="1" applyProtection="1">
      <alignment horizontal="left" vertical="center" wrapText="1" indent="1"/>
      <protection locked="0"/>
    </xf>
    <xf numFmtId="4" fontId="47" fillId="0" borderId="62" xfId="0" applyNumberFormat="1" applyFont="1" applyFill="1" applyBorder="1" applyAlignment="1" applyProtection="1">
      <alignment horizontal="left" vertical="center" wrapText="1" indent="1"/>
      <protection locked="0"/>
    </xf>
    <xf numFmtId="4" fontId="47" fillId="0" borderId="93" xfId="0" applyNumberFormat="1" applyFont="1" applyFill="1" applyBorder="1" applyAlignment="1" applyProtection="1">
      <alignment horizontal="left" vertical="center" indent="1"/>
      <protection locked="0"/>
    </xf>
    <xf numFmtId="4" fontId="47" fillId="0" borderId="88" xfId="0" applyNumberFormat="1" applyFont="1" applyFill="1" applyBorder="1" applyAlignment="1" applyProtection="1">
      <alignment horizontal="left" vertical="center" indent="1"/>
      <protection locked="0"/>
    </xf>
    <xf numFmtId="4" fontId="47" fillId="0" borderId="62" xfId="0" applyNumberFormat="1" applyFont="1" applyFill="1" applyBorder="1" applyAlignment="1" applyProtection="1">
      <alignment horizontal="left" vertical="center" indent="1"/>
      <protection locked="0"/>
    </xf>
    <xf numFmtId="4" fontId="49" fillId="2" borderId="3" xfId="0" applyNumberFormat="1" applyFont="1" applyFill="1" applyBorder="1" applyAlignment="1" applyProtection="1">
      <alignment vertical="center"/>
      <protection locked="0"/>
    </xf>
    <xf numFmtId="4" fontId="49" fillId="2" borderId="4" xfId="0" applyNumberFormat="1" applyFont="1" applyFill="1" applyBorder="1" applyAlignment="1" applyProtection="1">
      <alignment vertical="center"/>
      <protection locked="0"/>
    </xf>
    <xf numFmtId="4" fontId="49" fillId="2" borderId="5" xfId="0" applyNumberFormat="1" applyFont="1" applyFill="1" applyBorder="1" applyAlignment="1" applyProtection="1">
      <alignment vertical="center"/>
      <protection locked="0"/>
    </xf>
    <xf numFmtId="4" fontId="30" fillId="2" borderId="6" xfId="0" applyNumberFormat="1" applyFont="1" applyFill="1" applyBorder="1" applyAlignment="1" applyProtection="1">
      <alignment horizontal="center" vertical="center"/>
      <protection locked="0"/>
    </xf>
    <xf numFmtId="4" fontId="30" fillId="2" borderId="90" xfId="0" applyNumberFormat="1" applyFont="1" applyFill="1" applyBorder="1" applyAlignment="1" applyProtection="1">
      <alignment horizontal="center" vertical="center"/>
      <protection locked="0"/>
    </xf>
    <xf numFmtId="4" fontId="46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46" fillId="5" borderId="64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64" xfId="0" applyBorder="1" applyAlignment="1">
      <alignment horizontal="center" vertical="center" wrapText="1"/>
    </xf>
    <xf numFmtId="0" fontId="24" fillId="2" borderId="91" xfId="0" applyFont="1" applyFill="1" applyBorder="1" applyAlignment="1">
      <alignment horizontal="center" vertical="center"/>
    </xf>
    <xf numFmtId="0" fontId="24" fillId="2" borderId="2" xfId="0" applyFont="1" applyFill="1" applyBorder="1" applyAlignment="1">
      <alignment horizontal="center" vertical="center"/>
    </xf>
    <xf numFmtId="4" fontId="34" fillId="0" borderId="92" xfId="0" applyNumberFormat="1" applyFont="1" applyBorder="1" applyAlignment="1" applyProtection="1">
      <alignment horizontal="left" vertical="center" wrapText="1"/>
      <protection locked="0"/>
    </xf>
    <xf numFmtId="4" fontId="34" fillId="0" borderId="50" xfId="0" applyNumberFormat="1" applyFont="1" applyBorder="1" applyAlignment="1" applyProtection="1">
      <alignment horizontal="left" vertical="center" wrapText="1"/>
      <protection locked="0"/>
    </xf>
    <xf numFmtId="4" fontId="34" fillId="0" borderId="56" xfId="0" applyNumberFormat="1" applyFont="1" applyBorder="1" applyAlignment="1" applyProtection="1">
      <alignment horizontal="left" vertical="center"/>
      <protection locked="0"/>
    </xf>
    <xf numFmtId="4" fontId="34" fillId="0" borderId="48" xfId="0" applyNumberFormat="1" applyFont="1" applyBorder="1" applyAlignment="1" applyProtection="1">
      <alignment horizontal="left" vertical="center"/>
      <protection locked="0"/>
    </xf>
    <xf numFmtId="0" fontId="23" fillId="2" borderId="3" xfId="0" applyFont="1" applyFill="1" applyBorder="1" applyAlignment="1">
      <alignment horizontal="center" vertical="center"/>
    </xf>
    <xf numFmtId="0" fontId="23" fillId="2" borderId="4" xfId="0" applyFont="1" applyFill="1" applyBorder="1" applyAlignment="1">
      <alignment horizontal="center" vertical="center"/>
    </xf>
    <xf numFmtId="0" fontId="23" fillId="2" borderId="5" xfId="0" applyFont="1" applyFill="1" applyBorder="1" applyAlignment="1">
      <alignment horizontal="center" vertical="center"/>
    </xf>
    <xf numFmtId="4" fontId="23" fillId="0" borderId="4" xfId="0" applyNumberFormat="1" applyFont="1" applyFill="1" applyBorder="1" applyAlignment="1" applyProtection="1">
      <alignment vertical="center" wrapText="1"/>
      <protection locked="0"/>
    </xf>
    <xf numFmtId="4" fontId="23" fillId="0" borderId="5" xfId="0" applyNumberFormat="1" applyFont="1" applyFill="1" applyBorder="1" applyAlignment="1" applyProtection="1">
      <alignment vertical="center" wrapText="1"/>
      <protection locked="0"/>
    </xf>
    <xf numFmtId="4" fontId="45" fillId="0" borderId="56" xfId="0" applyNumberFormat="1" applyFont="1" applyFill="1" applyBorder="1" applyAlignment="1" applyProtection="1">
      <alignment vertical="center" wrapText="1"/>
      <protection locked="0"/>
    </xf>
    <xf numFmtId="4" fontId="45" fillId="0" borderId="57" xfId="0" applyNumberFormat="1" applyFont="1" applyFill="1" applyBorder="1" applyAlignment="1" applyProtection="1">
      <alignment vertical="center" wrapText="1"/>
      <protection locked="0"/>
    </xf>
    <xf numFmtId="4" fontId="45" fillId="0" borderId="48" xfId="0" applyNumberFormat="1" applyFont="1" applyFill="1" applyBorder="1" applyAlignment="1" applyProtection="1">
      <alignment vertical="center" wrapText="1"/>
      <protection locked="0"/>
    </xf>
    <xf numFmtId="4" fontId="45" fillId="0" borderId="92" xfId="0" applyNumberFormat="1" applyFont="1" applyFill="1" applyBorder="1" applyAlignment="1" applyProtection="1">
      <alignment vertical="center" wrapText="1"/>
      <protection locked="0"/>
    </xf>
    <xf numFmtId="4" fontId="45" fillId="0" borderId="80" xfId="0" applyNumberFormat="1" applyFont="1" applyFill="1" applyBorder="1" applyAlignment="1" applyProtection="1">
      <alignment vertical="center" wrapText="1"/>
      <protection locked="0"/>
    </xf>
    <xf numFmtId="4" fontId="45" fillId="0" borderId="50" xfId="0" applyNumberFormat="1" applyFont="1" applyFill="1" applyBorder="1" applyAlignment="1" applyProtection="1">
      <alignment vertical="center" wrapText="1"/>
      <protection locked="0"/>
    </xf>
    <xf numFmtId="4" fontId="45" fillId="0" borderId="97" xfId="0" applyNumberFormat="1" applyFont="1" applyFill="1" applyBorder="1" applyAlignment="1" applyProtection="1">
      <alignment vertical="center" wrapText="1"/>
      <protection locked="0"/>
    </xf>
    <xf numFmtId="4" fontId="45" fillId="0" borderId="103" xfId="0" applyNumberFormat="1" applyFont="1" applyFill="1" applyBorder="1" applyAlignment="1" applyProtection="1">
      <alignment vertical="center" wrapText="1"/>
      <protection locked="0"/>
    </xf>
    <xf numFmtId="4" fontId="45" fillId="0" borderId="54" xfId="0" applyNumberFormat="1" applyFont="1" applyFill="1" applyBorder="1" applyAlignment="1" applyProtection="1">
      <alignment vertical="center" wrapText="1"/>
      <protection locked="0"/>
    </xf>
    <xf numFmtId="4" fontId="23" fillId="0" borderId="3" xfId="0" applyNumberFormat="1" applyFont="1" applyFill="1" applyBorder="1" applyAlignment="1" applyProtection="1">
      <alignment vertical="center"/>
      <protection locked="0"/>
    </xf>
    <xf numFmtId="4" fontId="23" fillId="0" borderId="4" xfId="0" applyNumberFormat="1" applyFont="1" applyFill="1" applyBorder="1" applyAlignment="1" applyProtection="1">
      <alignment vertical="center"/>
      <protection locked="0"/>
    </xf>
    <xf numFmtId="4" fontId="23" fillId="0" borderId="5" xfId="0" applyNumberFormat="1" applyFont="1" applyFill="1" applyBorder="1" applyAlignment="1" applyProtection="1">
      <alignment vertical="center"/>
      <protection locked="0"/>
    </xf>
    <xf numFmtId="4" fontId="34" fillId="0" borderId="97" xfId="0" applyNumberFormat="1" applyFont="1" applyFill="1" applyBorder="1" applyAlignment="1" applyProtection="1">
      <alignment horizontal="left" vertical="center"/>
      <protection locked="0"/>
    </xf>
    <xf numFmtId="4" fontId="34" fillId="0" borderId="54" xfId="0" applyNumberFormat="1" applyFont="1" applyFill="1" applyBorder="1" applyAlignment="1" applyProtection="1">
      <alignment horizontal="left" vertical="center"/>
      <protection locked="0"/>
    </xf>
    <xf numFmtId="4" fontId="30" fillId="5" borderId="3" xfId="0" applyNumberFormat="1" applyFont="1" applyFill="1" applyBorder="1" applyAlignment="1" applyProtection="1">
      <alignment horizontal="left" vertical="center"/>
      <protection locked="0"/>
    </xf>
    <xf numFmtId="4" fontId="30" fillId="5" borderId="5" xfId="0" applyNumberFormat="1" applyFont="1" applyFill="1" applyBorder="1" applyAlignment="1" applyProtection="1">
      <alignment horizontal="left" vertical="center"/>
      <protection locked="0"/>
    </xf>
    <xf numFmtId="4" fontId="45" fillId="0" borderId="92" xfId="0" applyNumberFormat="1" applyFont="1" applyFill="1" applyBorder="1" applyAlignment="1" applyProtection="1">
      <alignment vertical="center"/>
      <protection locked="0"/>
    </xf>
    <xf numFmtId="4" fontId="45" fillId="0" borderId="80" xfId="0" applyNumberFormat="1" applyFont="1" applyFill="1" applyBorder="1" applyAlignment="1" applyProtection="1">
      <alignment vertical="center"/>
      <protection locked="0"/>
    </xf>
    <xf numFmtId="4" fontId="45" fillId="0" borderId="50" xfId="0" applyNumberFormat="1" applyFont="1" applyFill="1" applyBorder="1" applyAlignment="1" applyProtection="1">
      <alignment vertical="center"/>
      <protection locked="0"/>
    </xf>
    <xf numFmtId="4" fontId="45" fillId="0" borderId="97" xfId="0" applyNumberFormat="1" applyFont="1" applyFill="1" applyBorder="1" applyAlignment="1" applyProtection="1">
      <alignment horizontal="left" vertical="center" wrapText="1"/>
      <protection locked="0"/>
    </xf>
    <xf numFmtId="4" fontId="45" fillId="0" borderId="103" xfId="0" applyNumberFormat="1" applyFont="1" applyFill="1" applyBorder="1" applyAlignment="1" applyProtection="1">
      <alignment horizontal="left" vertical="center" wrapText="1"/>
      <protection locked="0"/>
    </xf>
    <xf numFmtId="4" fontId="45" fillId="0" borderId="54" xfId="0" applyNumberFormat="1" applyFont="1" applyFill="1" applyBorder="1" applyAlignment="1" applyProtection="1">
      <alignment horizontal="left" vertical="center" wrapText="1"/>
      <protection locked="0"/>
    </xf>
    <xf numFmtId="4" fontId="23" fillId="0" borderId="91" xfId="0" applyNumberFormat="1" applyFont="1" applyFill="1" applyBorder="1" applyAlignment="1" applyProtection="1">
      <alignment vertical="center"/>
      <protection locked="0"/>
    </xf>
    <xf numFmtId="4" fontId="23" fillId="0" borderId="1" xfId="0" applyNumberFormat="1" applyFont="1" applyFill="1" applyBorder="1" applyAlignment="1" applyProtection="1">
      <alignment vertical="center"/>
      <protection locked="0"/>
    </xf>
    <xf numFmtId="4" fontId="23" fillId="0" borderId="2" xfId="0" applyNumberFormat="1" applyFont="1" applyFill="1" applyBorder="1" applyAlignment="1" applyProtection="1">
      <alignment vertical="center"/>
      <protection locked="0"/>
    </xf>
    <xf numFmtId="4" fontId="45" fillId="0" borderId="56" xfId="0" applyNumberFormat="1" applyFont="1" applyFill="1" applyBorder="1" applyAlignment="1" applyProtection="1">
      <alignment vertical="center"/>
      <protection locked="0"/>
    </xf>
    <xf numFmtId="4" fontId="45" fillId="0" borderId="57" xfId="0" applyNumberFormat="1" applyFont="1" applyFill="1" applyBorder="1" applyAlignment="1" applyProtection="1">
      <alignment vertical="center"/>
      <protection locked="0"/>
    </xf>
    <xf numFmtId="4" fontId="45" fillId="0" borderId="48" xfId="0" applyNumberFormat="1" applyFont="1" applyFill="1" applyBorder="1" applyAlignment="1" applyProtection="1">
      <alignment vertical="center"/>
      <protection locked="0"/>
    </xf>
    <xf numFmtId="4" fontId="33" fillId="0" borderId="80" xfId="0" applyNumberFormat="1" applyFont="1" applyFill="1" applyBorder="1" applyAlignment="1" applyProtection="1">
      <alignment vertical="center" wrapText="1"/>
      <protection locked="0"/>
    </xf>
    <xf numFmtId="4" fontId="33" fillId="0" borderId="50" xfId="0" applyNumberFormat="1" applyFont="1" applyFill="1" applyBorder="1" applyAlignment="1" applyProtection="1">
      <alignment vertical="center" wrapText="1"/>
      <protection locked="0"/>
    </xf>
    <xf numFmtId="4" fontId="37" fillId="0" borderId="80" xfId="0" applyNumberFormat="1" applyFont="1" applyFill="1" applyBorder="1" applyAlignment="1" applyProtection="1">
      <alignment vertical="center" wrapText="1"/>
      <protection locked="0"/>
    </xf>
    <xf numFmtId="4" fontId="33" fillId="0" borderId="80" xfId="0" applyNumberFormat="1" applyFont="1" applyFill="1" applyBorder="1" applyAlignment="1" applyProtection="1">
      <alignment vertical="center"/>
      <protection locked="0"/>
    </xf>
    <xf numFmtId="4" fontId="23" fillId="2" borderId="3" xfId="0" applyNumberFormat="1" applyFont="1" applyFill="1" applyBorder="1" applyAlignment="1" applyProtection="1">
      <alignment horizontal="left" vertical="center"/>
      <protection locked="0"/>
    </xf>
    <xf numFmtId="4" fontId="23" fillId="2" borderId="4" xfId="0" applyNumberFormat="1" applyFont="1" applyFill="1" applyBorder="1" applyAlignment="1" applyProtection="1">
      <alignment horizontal="left" vertical="center"/>
      <protection locked="0"/>
    </xf>
    <xf numFmtId="4" fontId="23" fillId="2" borderId="5" xfId="0" applyNumberFormat="1" applyFont="1" applyFill="1" applyBorder="1" applyAlignment="1" applyProtection="1">
      <alignment horizontal="left" vertical="center"/>
      <protection locked="0"/>
    </xf>
    <xf numFmtId="4" fontId="23" fillId="0" borderId="3" xfId="0" applyNumberFormat="1" applyFont="1" applyBorder="1" applyAlignment="1" applyProtection="1">
      <alignment horizontal="left" vertical="center" wrapText="1"/>
      <protection locked="0"/>
    </xf>
    <xf numFmtId="4" fontId="23" fillId="0" borderId="4" xfId="0" applyNumberFormat="1" applyFont="1" applyBorder="1" applyAlignment="1" applyProtection="1">
      <alignment horizontal="left" vertical="center" wrapText="1"/>
      <protection locked="0"/>
    </xf>
    <xf numFmtId="4" fontId="23" fillId="0" borderId="5" xfId="0" applyNumberFormat="1" applyFont="1" applyBorder="1" applyAlignment="1" applyProtection="1">
      <alignment horizontal="left" vertical="center" wrapText="1"/>
      <protection locked="0"/>
    </xf>
    <xf numFmtId="4" fontId="33" fillId="0" borderId="56" xfId="0" applyNumberFormat="1" applyFont="1" applyFill="1" applyBorder="1" applyAlignment="1" applyProtection="1">
      <alignment vertical="center" wrapText="1"/>
      <protection locked="0"/>
    </xf>
    <xf numFmtId="4" fontId="33" fillId="0" borderId="57" xfId="0" applyNumberFormat="1" applyFont="1" applyFill="1" applyBorder="1" applyAlignment="1" applyProtection="1">
      <alignment vertical="center" wrapText="1"/>
      <protection locked="0"/>
    </xf>
    <xf numFmtId="4" fontId="33" fillId="0" borderId="48" xfId="0" applyNumberFormat="1" applyFont="1" applyFill="1" applyBorder="1" applyAlignment="1" applyProtection="1">
      <alignment vertical="center" wrapText="1"/>
      <protection locked="0"/>
    </xf>
    <xf numFmtId="4" fontId="33" fillId="6" borderId="3" xfId="0" applyNumberFormat="1" applyFont="1" applyFill="1" applyBorder="1" applyAlignment="1" applyProtection="1">
      <alignment horizontal="left" vertical="center"/>
      <protection locked="0"/>
    </xf>
    <xf numFmtId="4" fontId="33" fillId="6" borderId="4" xfId="0" applyNumberFormat="1" applyFont="1" applyFill="1" applyBorder="1" applyAlignment="1" applyProtection="1">
      <alignment horizontal="left" vertical="center"/>
      <protection locked="0"/>
    </xf>
    <xf numFmtId="4" fontId="33" fillId="6" borderId="5" xfId="0" applyNumberFormat="1" applyFont="1" applyFill="1" applyBorder="1" applyAlignment="1" applyProtection="1">
      <alignment horizontal="left" vertical="center"/>
      <protection locked="0"/>
    </xf>
    <xf numFmtId="4" fontId="46" fillId="2" borderId="3" xfId="0" applyNumberFormat="1" applyFont="1" applyFill="1" applyBorder="1" applyAlignment="1" applyProtection="1">
      <alignment horizontal="center" vertical="center"/>
      <protection locked="0"/>
    </xf>
    <xf numFmtId="4" fontId="46" fillId="2" borderId="4" xfId="0" applyNumberFormat="1" applyFont="1" applyFill="1" applyBorder="1" applyAlignment="1" applyProtection="1">
      <alignment horizontal="center" vertical="center"/>
      <protection locked="0"/>
    </xf>
    <xf numFmtId="4" fontId="46" fillId="2" borderId="5" xfId="0" applyNumberFormat="1" applyFont="1" applyFill="1" applyBorder="1" applyAlignment="1" applyProtection="1">
      <alignment horizontal="center" vertical="center"/>
      <protection locked="0"/>
    </xf>
    <xf numFmtId="4" fontId="23" fillId="0" borderId="91" xfId="0" applyNumberFormat="1" applyFont="1" applyFill="1" applyBorder="1" applyAlignment="1" applyProtection="1">
      <alignment vertical="center" wrapText="1"/>
      <protection locked="0"/>
    </xf>
    <xf numFmtId="4" fontId="23" fillId="0" borderId="1" xfId="0" applyNumberFormat="1" applyFont="1" applyFill="1" applyBorder="1" applyAlignment="1" applyProtection="1">
      <alignment vertical="center" wrapText="1"/>
      <protection locked="0"/>
    </xf>
    <xf numFmtId="4" fontId="23" fillId="0" borderId="2" xfId="0" applyNumberFormat="1" applyFont="1" applyFill="1" applyBorder="1" applyAlignment="1" applyProtection="1">
      <alignment vertical="center" wrapText="1"/>
      <protection locked="0"/>
    </xf>
    <xf numFmtId="4" fontId="22" fillId="0" borderId="56" xfId="0" applyNumberFormat="1" applyFont="1" applyFill="1" applyBorder="1" applyAlignment="1" applyProtection="1">
      <alignment vertical="center"/>
      <protection locked="0"/>
    </xf>
    <xf numFmtId="4" fontId="22" fillId="0" borderId="57" xfId="0" applyNumberFormat="1" applyFont="1" applyFill="1" applyBorder="1" applyAlignment="1" applyProtection="1">
      <alignment vertical="center"/>
      <protection locked="0"/>
    </xf>
    <xf numFmtId="4" fontId="22" fillId="0" borderId="48" xfId="0" applyNumberFormat="1" applyFont="1" applyFill="1" applyBorder="1" applyAlignment="1" applyProtection="1">
      <alignment vertical="center"/>
      <protection locked="0"/>
    </xf>
    <xf numFmtId="4" fontId="22" fillId="0" borderId="55" xfId="0" applyNumberFormat="1" applyFont="1" applyFill="1" applyBorder="1" applyAlignment="1" applyProtection="1">
      <alignment vertical="center"/>
      <protection locked="0"/>
    </xf>
    <xf numFmtId="4" fontId="22" fillId="0" borderId="0" xfId="0" applyNumberFormat="1" applyFont="1" applyFill="1" applyBorder="1" applyAlignment="1" applyProtection="1">
      <alignment vertical="center"/>
      <protection locked="0"/>
    </xf>
    <xf numFmtId="4" fontId="22" fillId="0" borderId="46" xfId="0" applyNumberFormat="1" applyFont="1" applyFill="1" applyBorder="1" applyAlignment="1" applyProtection="1">
      <alignment vertical="center"/>
      <protection locked="0"/>
    </xf>
    <xf numFmtId="4" fontId="50" fillId="0" borderId="3" xfId="0" applyNumberFormat="1" applyFont="1" applyFill="1" applyBorder="1" applyAlignment="1" applyProtection="1">
      <alignment vertical="center"/>
      <protection locked="0"/>
    </xf>
    <xf numFmtId="4" fontId="50" fillId="0" borderId="4" xfId="0" applyNumberFormat="1" applyFont="1" applyFill="1" applyBorder="1" applyAlignment="1" applyProtection="1">
      <alignment vertical="center"/>
      <protection locked="0"/>
    </xf>
    <xf numFmtId="4" fontId="50" fillId="0" borderId="5" xfId="0" applyNumberFormat="1" applyFont="1" applyFill="1" applyBorder="1" applyAlignment="1" applyProtection="1">
      <alignment vertical="center"/>
      <protection locked="0"/>
    </xf>
    <xf numFmtId="4" fontId="37" fillId="0" borderId="92" xfId="0" applyNumberFormat="1" applyFont="1" applyFill="1" applyBorder="1" applyAlignment="1">
      <alignment vertical="center" wrapText="1"/>
    </xf>
    <xf numFmtId="4" fontId="37" fillId="0" borderId="80" xfId="0" applyNumberFormat="1" applyFont="1" applyFill="1" applyBorder="1" applyAlignment="1">
      <alignment vertical="center" wrapText="1"/>
    </xf>
    <xf numFmtId="4" fontId="37" fillId="0" borderId="50" xfId="0" applyNumberFormat="1" applyFont="1" applyFill="1" applyBorder="1" applyAlignment="1">
      <alignment vertical="center" wrapText="1"/>
    </xf>
    <xf numFmtId="4" fontId="23" fillId="0" borderId="91" xfId="0" applyNumberFormat="1" applyFont="1" applyFill="1" applyBorder="1" applyAlignment="1" applyProtection="1">
      <alignment horizontal="left" vertical="center" wrapText="1"/>
      <protection locked="0"/>
    </xf>
    <xf numFmtId="4" fontId="23" fillId="0" borderId="1" xfId="0" applyNumberFormat="1" applyFont="1" applyFill="1" applyBorder="1" applyAlignment="1" applyProtection="1">
      <alignment horizontal="left" vertical="center" wrapText="1"/>
      <protection locked="0"/>
    </xf>
    <xf numFmtId="4" fontId="23" fillId="0" borderId="2" xfId="0" applyNumberFormat="1" applyFont="1" applyFill="1" applyBorder="1" applyAlignment="1" applyProtection="1">
      <alignment horizontal="left" vertical="center" wrapText="1"/>
      <protection locked="0"/>
    </xf>
    <xf numFmtId="4" fontId="51" fillId="0" borderId="56" xfId="0" applyNumberFormat="1" applyFont="1" applyFill="1" applyBorder="1" applyAlignment="1" applyProtection="1">
      <alignment vertical="center"/>
      <protection locked="0"/>
    </xf>
    <xf numFmtId="4" fontId="51" fillId="0" borderId="57" xfId="0" applyNumberFormat="1" applyFont="1" applyFill="1" applyBorder="1" applyAlignment="1" applyProtection="1">
      <alignment vertical="center"/>
      <protection locked="0"/>
    </xf>
    <xf numFmtId="4" fontId="51" fillId="0" borderId="48" xfId="0" applyNumberFormat="1" applyFont="1" applyFill="1" applyBorder="1" applyAlignment="1" applyProtection="1">
      <alignment vertical="center"/>
      <protection locked="0"/>
    </xf>
    <xf numFmtId="4" fontId="51" fillId="0" borderId="92" xfId="0" applyNumberFormat="1" applyFont="1" applyFill="1" applyBorder="1" applyAlignment="1" applyProtection="1">
      <alignment vertical="center"/>
      <protection locked="0"/>
    </xf>
    <xf numFmtId="4" fontId="51" fillId="0" borderId="80" xfId="0" applyNumberFormat="1" applyFont="1" applyFill="1" applyBorder="1" applyAlignment="1" applyProtection="1">
      <alignment vertical="center"/>
      <protection locked="0"/>
    </xf>
    <xf numFmtId="4" fontId="51" fillId="0" borderId="50" xfId="0" applyNumberFormat="1" applyFont="1" applyFill="1" applyBorder="1" applyAlignment="1" applyProtection="1">
      <alignment vertical="center"/>
      <protection locked="0"/>
    </xf>
    <xf numFmtId="4" fontId="51" fillId="0" borderId="92" xfId="0" applyNumberFormat="1" applyFont="1" applyFill="1" applyBorder="1" applyAlignment="1" applyProtection="1">
      <alignment vertical="center" wrapText="1"/>
      <protection locked="0"/>
    </xf>
    <xf numFmtId="4" fontId="51" fillId="0" borderId="80" xfId="0" applyNumberFormat="1" applyFont="1" applyFill="1" applyBorder="1" applyAlignment="1" applyProtection="1">
      <alignment vertical="center" wrapText="1"/>
      <protection locked="0"/>
    </xf>
    <xf numFmtId="4" fontId="51" fillId="0" borderId="50" xfId="0" applyNumberFormat="1" applyFont="1" applyFill="1" applyBorder="1" applyAlignment="1" applyProtection="1">
      <alignment vertical="center" wrapText="1"/>
      <protection locked="0"/>
    </xf>
    <xf numFmtId="4" fontId="76" fillId="0" borderId="56" xfId="0" applyNumberFormat="1" applyFont="1" applyFill="1" applyBorder="1" applyAlignment="1" applyProtection="1">
      <alignment vertical="center" wrapText="1"/>
      <protection locked="0"/>
    </xf>
    <xf numFmtId="4" fontId="76" fillId="0" borderId="57" xfId="0" applyNumberFormat="1" applyFont="1" applyFill="1" applyBorder="1" applyAlignment="1" applyProtection="1">
      <alignment vertical="center" wrapText="1"/>
      <protection locked="0"/>
    </xf>
    <xf numFmtId="4" fontId="76" fillId="0" borderId="48" xfId="0" applyNumberFormat="1" applyFont="1" applyFill="1" applyBorder="1" applyAlignment="1" applyProtection="1">
      <alignment vertical="center" wrapText="1"/>
      <protection locked="0"/>
    </xf>
    <xf numFmtId="4" fontId="37" fillId="0" borderId="80" xfId="0" applyNumberFormat="1" applyFont="1" applyFill="1" applyBorder="1" applyAlignment="1" applyProtection="1">
      <alignment horizontal="left" vertical="center" wrapText="1"/>
      <protection locked="0"/>
    </xf>
    <xf numFmtId="4" fontId="37" fillId="0" borderId="50" xfId="0" applyNumberFormat="1" applyFont="1" applyFill="1" applyBorder="1" applyAlignment="1" applyProtection="1">
      <alignment horizontal="left" vertical="center" wrapText="1"/>
      <protection locked="0"/>
    </xf>
    <xf numFmtId="0" fontId="18" fillId="0" borderId="92" xfId="0" applyFont="1" applyBorder="1" applyAlignment="1">
      <alignment horizontal="left"/>
    </xf>
    <xf numFmtId="0" fontId="18" fillId="0" borderId="80" xfId="0" applyFont="1" applyBorder="1" applyAlignment="1">
      <alignment horizontal="left"/>
    </xf>
    <xf numFmtId="0" fontId="18" fillId="0" borderId="50" xfId="0" applyFont="1" applyBorder="1" applyAlignment="1">
      <alignment horizontal="left"/>
    </xf>
    <xf numFmtId="4" fontId="76" fillId="0" borderId="55" xfId="0" applyNumberFormat="1" applyFont="1" applyFill="1" applyBorder="1" applyAlignment="1" applyProtection="1">
      <alignment vertical="center" wrapText="1"/>
      <protection locked="0"/>
    </xf>
    <xf numFmtId="4" fontId="76" fillId="0" borderId="0" xfId="0" applyNumberFormat="1" applyFont="1" applyFill="1" applyBorder="1" applyAlignment="1" applyProtection="1">
      <alignment vertical="center" wrapText="1"/>
      <protection locked="0"/>
    </xf>
    <xf numFmtId="4" fontId="76" fillId="0" borderId="46" xfId="0" applyNumberFormat="1" applyFont="1" applyFill="1" applyBorder="1" applyAlignment="1" applyProtection="1">
      <alignment vertical="center" wrapText="1"/>
      <protection locked="0"/>
    </xf>
    <xf numFmtId="0" fontId="18" fillId="0" borderId="102" xfId="0" applyFont="1" applyBorder="1" applyAlignment="1">
      <alignment horizontal="left"/>
    </xf>
    <xf numFmtId="0" fontId="18" fillId="0" borderId="84" xfId="0" applyFont="1" applyBorder="1" applyAlignment="1">
      <alignment horizontal="left"/>
    </xf>
    <xf numFmtId="0" fontId="18" fillId="0" borderId="85" xfId="0" applyFont="1" applyBorder="1" applyAlignment="1">
      <alignment horizontal="left"/>
    </xf>
    <xf numFmtId="4" fontId="45" fillId="0" borderId="55" xfId="0" applyNumberFormat="1" applyFont="1" applyFill="1" applyBorder="1" applyAlignment="1" applyProtection="1">
      <alignment vertical="center"/>
      <protection locked="0"/>
    </xf>
    <xf numFmtId="4" fontId="45" fillId="0" borderId="0" xfId="0" applyNumberFormat="1" applyFont="1" applyFill="1" applyBorder="1" applyAlignment="1" applyProtection="1">
      <alignment vertical="center"/>
      <protection locked="0"/>
    </xf>
    <xf numFmtId="4" fontId="45" fillId="0" borderId="46" xfId="0" applyNumberFormat="1" applyFont="1" applyFill="1" applyBorder="1" applyAlignment="1" applyProtection="1">
      <alignment vertical="center"/>
      <protection locked="0"/>
    </xf>
    <xf numFmtId="4" fontId="47" fillId="0" borderId="97" xfId="0" applyNumberFormat="1" applyFont="1" applyFill="1" applyBorder="1" applyAlignment="1" applyProtection="1">
      <alignment vertical="center"/>
      <protection locked="0"/>
    </xf>
    <xf numFmtId="4" fontId="47" fillId="0" borderId="103" xfId="0" applyNumberFormat="1" applyFont="1" applyFill="1" applyBorder="1" applyAlignment="1" applyProtection="1">
      <alignment vertical="center"/>
      <protection locked="0"/>
    </xf>
    <xf numFmtId="4" fontId="47" fillId="0" borderId="54" xfId="0" applyNumberFormat="1" applyFont="1" applyFill="1" applyBorder="1" applyAlignment="1" applyProtection="1">
      <alignment vertical="center"/>
      <protection locked="0"/>
    </xf>
    <xf numFmtId="4" fontId="30" fillId="5" borderId="4" xfId="0" applyNumberFormat="1" applyFont="1" applyFill="1" applyBorder="1" applyAlignment="1" applyProtection="1">
      <alignment horizontal="left" vertical="center"/>
      <protection locked="0"/>
    </xf>
    <xf numFmtId="4" fontId="30" fillId="0" borderId="0" xfId="0" applyNumberFormat="1" applyFont="1" applyAlignment="1">
      <alignment horizontal="left" vertical="center"/>
    </xf>
    <xf numFmtId="4" fontId="33" fillId="5" borderId="6" xfId="0" applyNumberFormat="1" applyFont="1" applyFill="1" applyBorder="1" applyAlignment="1">
      <alignment horizontal="center" vertical="center"/>
    </xf>
    <xf numFmtId="4" fontId="33" fillId="5" borderId="89" xfId="0" applyNumberFormat="1" applyFont="1" applyFill="1" applyBorder="1" applyAlignment="1">
      <alignment horizontal="center" vertical="center"/>
    </xf>
    <xf numFmtId="4" fontId="33" fillId="5" borderId="1" xfId="0" applyNumberFormat="1" applyFont="1" applyFill="1" applyBorder="1" applyAlignment="1">
      <alignment horizontal="center" vertical="center"/>
    </xf>
    <xf numFmtId="4" fontId="33" fillId="5" borderId="106" xfId="0" applyNumberFormat="1" applyFont="1" applyFill="1" applyBorder="1" applyAlignment="1">
      <alignment horizontal="center" vertical="center" wrapText="1"/>
    </xf>
    <xf numFmtId="4" fontId="34" fillId="5" borderId="108" xfId="0" applyNumberFormat="1" applyFont="1" applyFill="1" applyBorder="1" applyAlignment="1">
      <alignment horizontal="center" vertical="center"/>
    </xf>
    <xf numFmtId="4" fontId="34" fillId="5" borderId="95" xfId="0" applyNumberFormat="1" applyFont="1" applyFill="1" applyBorder="1" applyAlignment="1">
      <alignment horizontal="center" vertical="center"/>
    </xf>
    <xf numFmtId="4" fontId="34" fillId="0" borderId="109" xfId="0" applyNumberFormat="1" applyFont="1" applyFill="1" applyBorder="1" applyAlignment="1">
      <alignment vertical="center" wrapText="1"/>
    </xf>
    <xf numFmtId="4" fontId="34" fillId="0" borderId="48" xfId="0" applyNumberFormat="1" applyFont="1" applyFill="1" applyBorder="1" applyAlignment="1">
      <alignment vertical="center" wrapText="1"/>
    </xf>
    <xf numFmtId="4" fontId="34" fillId="0" borderId="79" xfId="0" applyNumberFormat="1" applyFont="1" applyFill="1" applyBorder="1" applyAlignment="1">
      <alignment vertical="center" wrapText="1"/>
    </xf>
    <xf numFmtId="4" fontId="34" fillId="0" borderId="50" xfId="0" applyNumberFormat="1" applyFont="1" applyFill="1" applyBorder="1" applyAlignment="1">
      <alignment vertical="center" wrapText="1"/>
    </xf>
    <xf numFmtId="0" fontId="18" fillId="0" borderId="93" xfId="0" applyFont="1" applyBorder="1" applyAlignment="1">
      <alignment horizontal="left"/>
    </xf>
    <xf numFmtId="0" fontId="18" fillId="0" borderId="88" xfId="0" applyFont="1" applyBorder="1" applyAlignment="1">
      <alignment horizontal="left"/>
    </xf>
    <xf numFmtId="0" fontId="18" fillId="0" borderId="62" xfId="0" applyFont="1" applyBorder="1" applyAlignment="1">
      <alignment horizontal="left"/>
    </xf>
    <xf numFmtId="4" fontId="33" fillId="5" borderId="4" xfId="0" applyNumberFormat="1" applyFont="1" applyFill="1" applyBorder="1" applyAlignment="1" applyProtection="1">
      <alignment horizontal="left" vertical="center"/>
      <protection locked="0"/>
    </xf>
    <xf numFmtId="4" fontId="34" fillId="0" borderId="3" xfId="0" applyNumberFormat="1" applyFont="1" applyBorder="1" applyAlignment="1">
      <alignment vertical="center" wrapText="1"/>
    </xf>
    <xf numFmtId="4" fontId="34" fillId="0" borderId="5" xfId="0" applyNumberFormat="1" applyFont="1" applyBorder="1" applyAlignment="1">
      <alignment vertical="center" wrapText="1"/>
    </xf>
    <xf numFmtId="14" fontId="24" fillId="0" borderId="0" xfId="0" applyNumberFormat="1" applyFont="1" applyBorder="1" applyAlignment="1">
      <alignment horizontal="center" wrapText="1"/>
    </xf>
    <xf numFmtId="0" fontId="24" fillId="0" borderId="0" xfId="0" applyFont="1" applyBorder="1" applyAlignment="1">
      <alignment horizontal="center" wrapText="1"/>
    </xf>
    <xf numFmtId="0" fontId="24" fillId="0" borderId="0" xfId="0" applyFont="1" applyAlignment="1">
      <alignment horizontal="center" wrapText="1"/>
    </xf>
    <xf numFmtId="0" fontId="24" fillId="0" borderId="0" xfId="0" applyFont="1" applyAlignment="1"/>
    <xf numFmtId="4" fontId="34" fillId="0" borderId="79" xfId="0" applyNumberFormat="1" applyFont="1" applyFill="1" applyBorder="1" applyAlignment="1">
      <alignment horizontal="left" vertical="center" wrapText="1"/>
    </xf>
    <xf numFmtId="4" fontId="34" fillId="0" borderId="50" xfId="0" applyNumberFormat="1" applyFont="1" applyFill="1" applyBorder="1" applyAlignment="1">
      <alignment horizontal="left" vertical="center" wrapText="1"/>
    </xf>
    <xf numFmtId="4" fontId="34" fillId="0" borderId="110" xfId="0" applyNumberFormat="1" applyFont="1" applyFill="1" applyBorder="1" applyAlignment="1">
      <alignment horizontal="left" vertical="center" wrapText="1"/>
    </xf>
    <xf numFmtId="4" fontId="33" fillId="5" borderId="87" xfId="0" applyNumberFormat="1" applyFont="1" applyFill="1" applyBorder="1" applyAlignment="1">
      <alignment vertical="center"/>
    </xf>
    <xf numFmtId="4" fontId="33" fillId="5" borderId="5" xfId="0" applyNumberFormat="1" applyFont="1" applyFill="1" applyBorder="1" applyAlignment="1">
      <alignment vertical="center"/>
    </xf>
    <xf numFmtId="4" fontId="28" fillId="0" borderId="0" xfId="0" applyNumberFormat="1" applyFont="1" applyAlignment="1">
      <alignment horizontal="left" vertical="center"/>
    </xf>
    <xf numFmtId="4" fontId="23" fillId="5" borderId="4" xfId="0" applyNumberFormat="1" applyFont="1" applyFill="1" applyBorder="1" applyAlignment="1">
      <alignment horizontal="left" vertical="center"/>
    </xf>
    <xf numFmtId="4" fontId="34" fillId="0" borderId="80" xfId="0" applyNumberFormat="1" applyFont="1" applyBorder="1" applyAlignment="1" applyProtection="1">
      <alignment horizontal="justify" vertical="center"/>
      <protection locked="0"/>
    </xf>
    <xf numFmtId="4" fontId="33" fillId="2" borderId="4" xfId="0" applyNumberFormat="1" applyFont="1" applyFill="1" applyBorder="1" applyAlignment="1" applyProtection="1">
      <alignment horizontal="left" vertical="center"/>
      <protection locked="0"/>
    </xf>
  </cellXfs>
  <cellStyles count="88">
    <cellStyle name="Accent1" xfId="6"/>
    <cellStyle name="Accent1 - 20%" xfId="7"/>
    <cellStyle name="Accent1 - 40%" xfId="8"/>
    <cellStyle name="Accent1 - 60%" xfId="9"/>
    <cellStyle name="Accent2" xfId="10"/>
    <cellStyle name="Accent2 - 20%" xfId="11"/>
    <cellStyle name="Accent2 - 40%" xfId="12"/>
    <cellStyle name="Accent2 - 60%" xfId="13"/>
    <cellStyle name="Accent3" xfId="14"/>
    <cellStyle name="Accent3 - 20%" xfId="15"/>
    <cellStyle name="Accent3 - 40%" xfId="16"/>
    <cellStyle name="Accent3 - 60%" xfId="17"/>
    <cellStyle name="Accent4" xfId="18"/>
    <cellStyle name="Accent4 - 20%" xfId="19"/>
    <cellStyle name="Accent4 - 40%" xfId="20"/>
    <cellStyle name="Accent4 - 60%" xfId="21"/>
    <cellStyle name="Accent5" xfId="22"/>
    <cellStyle name="Accent5 - 20%" xfId="23"/>
    <cellStyle name="Accent5 - 40%" xfId="24"/>
    <cellStyle name="Accent5 - 60%" xfId="25"/>
    <cellStyle name="Accent6" xfId="26"/>
    <cellStyle name="Accent6 - 20%" xfId="27"/>
    <cellStyle name="Accent6 - 40%" xfId="28"/>
    <cellStyle name="Accent6 - 60%" xfId="29"/>
    <cellStyle name="Bad" xfId="30"/>
    <cellStyle name="Calculation" xfId="31"/>
    <cellStyle name="Check Cell" xfId="32"/>
    <cellStyle name="Emphasis 1" xfId="33"/>
    <cellStyle name="Emphasis 2" xfId="34"/>
    <cellStyle name="Emphasis 3" xfId="35"/>
    <cellStyle name="Good" xfId="36"/>
    <cellStyle name="Heading 1" xfId="37"/>
    <cellStyle name="Heading 2" xfId="38"/>
    <cellStyle name="Heading 3" xfId="39"/>
    <cellStyle name="Heading 4" xfId="40"/>
    <cellStyle name="Input" xfId="41"/>
    <cellStyle name="Linked Cell" xfId="42"/>
    <cellStyle name="Neutral" xfId="43"/>
    <cellStyle name="Normal 3" xfId="3"/>
    <cellStyle name="Normalny" xfId="0" builtinId="0"/>
    <cellStyle name="Normalny 2" xfId="4"/>
    <cellStyle name="Normalny 3" xfId="5"/>
    <cellStyle name="Normalny_dzielnice termin spr." xfId="2"/>
    <cellStyle name="Note" xfId="44"/>
    <cellStyle name="Output" xfId="45"/>
    <cellStyle name="SAPBEXaggData" xfId="46"/>
    <cellStyle name="SAPBEXaggDataEmph" xfId="47"/>
    <cellStyle name="SAPBEXaggItem" xfId="48"/>
    <cellStyle name="SAPBEXaggItemX" xfId="49"/>
    <cellStyle name="SAPBEXchaText" xfId="50"/>
    <cellStyle name="SAPBEXexcBad7" xfId="51"/>
    <cellStyle name="SAPBEXexcBad8" xfId="52"/>
    <cellStyle name="SAPBEXexcBad9" xfId="53"/>
    <cellStyle name="SAPBEXexcCritical4" xfId="54"/>
    <cellStyle name="SAPBEXexcCritical5" xfId="55"/>
    <cellStyle name="SAPBEXexcCritical6" xfId="56"/>
    <cellStyle name="SAPBEXexcGood1" xfId="57"/>
    <cellStyle name="SAPBEXexcGood2" xfId="58"/>
    <cellStyle name="SAPBEXexcGood3" xfId="59"/>
    <cellStyle name="SAPBEXfilterDrill" xfId="60"/>
    <cellStyle name="SAPBEXfilterItem" xfId="61"/>
    <cellStyle name="SAPBEXfilterText" xfId="62"/>
    <cellStyle name="SAPBEXformats" xfId="63"/>
    <cellStyle name="SAPBEXheaderItem" xfId="64"/>
    <cellStyle name="SAPBEXheaderText" xfId="65"/>
    <cellStyle name="SAPBEXHLevel0" xfId="66"/>
    <cellStyle name="SAPBEXHLevel0X" xfId="67"/>
    <cellStyle name="SAPBEXHLevel1" xfId="68"/>
    <cellStyle name="SAPBEXHLevel1X" xfId="69"/>
    <cellStyle name="SAPBEXHLevel2" xfId="70"/>
    <cellStyle name="SAPBEXHLevel2X" xfId="71"/>
    <cellStyle name="SAPBEXHLevel3" xfId="72"/>
    <cellStyle name="SAPBEXHLevel3X" xfId="73"/>
    <cellStyle name="SAPBEXinputData" xfId="74"/>
    <cellStyle name="SAPBEXresData" xfId="75"/>
    <cellStyle name="SAPBEXresDataEmph" xfId="76"/>
    <cellStyle name="SAPBEXresItem" xfId="77"/>
    <cellStyle name="SAPBEXresItemX" xfId="78"/>
    <cellStyle name="SAPBEXstdData" xfId="79"/>
    <cellStyle name="SAPBEXstdDataEmph" xfId="80"/>
    <cellStyle name="SAPBEXstdItem" xfId="81"/>
    <cellStyle name="SAPBEXstdItemX" xfId="82"/>
    <cellStyle name="SAPBEXtitle" xfId="83"/>
    <cellStyle name="SAPBEXundefined" xfId="84"/>
    <cellStyle name="Sheet Title" xfId="85"/>
    <cellStyle name="Total" xfId="86"/>
    <cellStyle name="Walutowy" xfId="1" builtinId="4"/>
    <cellStyle name="Warning Text" xfId="8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2:K746"/>
  <sheetViews>
    <sheetView tabSelected="1" view="pageBreakPreview" topLeftCell="A688" zoomScaleNormal="100" zoomScaleSheetLayoutView="100" workbookViewId="0">
      <selection activeCell="E458" sqref="E458"/>
    </sheetView>
  </sheetViews>
  <sheetFormatPr defaultColWidth="9.140625" defaultRowHeight="13.5"/>
  <cols>
    <col min="1" max="1" width="22.85546875" style="9" customWidth="1"/>
    <col min="2" max="2" width="19.140625" style="9" customWidth="1"/>
    <col min="3" max="3" width="20" style="9" customWidth="1"/>
    <col min="4" max="4" width="18" style="9" customWidth="1"/>
    <col min="5" max="5" width="19.7109375" style="9" customWidth="1"/>
    <col min="6" max="6" width="16.140625" style="9" customWidth="1"/>
    <col min="7" max="7" width="16.42578125" style="9" customWidth="1"/>
    <col min="8" max="8" width="11.7109375" style="9" customWidth="1"/>
    <col min="9" max="9" width="13.28515625" style="9" customWidth="1"/>
    <col min="10" max="10" width="13.140625" style="9" customWidth="1"/>
    <col min="11" max="11" width="13.7109375" style="9" customWidth="1"/>
    <col min="12" max="16384" width="9.140625" style="9"/>
  </cols>
  <sheetData>
    <row r="2" spans="1:11" s="2" customFormat="1" ht="16.5">
      <c r="A2" s="1"/>
      <c r="D2" s="3"/>
      <c r="E2" s="4"/>
      <c r="F2" s="4" t="s">
        <v>0</v>
      </c>
      <c r="G2" s="4"/>
      <c r="H2" s="4"/>
      <c r="I2" s="4"/>
      <c r="J2" s="4"/>
    </row>
    <row r="3" spans="1:11" s="2" customFormat="1" ht="40.5" customHeight="1">
      <c r="B3" s="5"/>
      <c r="C3" s="5"/>
      <c r="D3" s="6"/>
      <c r="E3" s="6"/>
      <c r="F3" s="525" t="s">
        <v>1</v>
      </c>
      <c r="G3" s="526"/>
      <c r="H3" s="526"/>
      <c r="I3" s="526"/>
      <c r="J3" s="526"/>
      <c r="K3" s="526"/>
    </row>
    <row r="4" spans="1:11" s="8" customFormat="1" ht="15">
      <c r="A4" s="5"/>
      <c r="B4" s="7"/>
      <c r="C4" s="7"/>
      <c r="D4" s="527"/>
      <c r="E4" s="527"/>
    </row>
    <row r="5" spans="1:11" ht="15" customHeight="1">
      <c r="A5" s="528" t="s">
        <v>2</v>
      </c>
      <c r="B5" s="528"/>
      <c r="C5" s="528"/>
      <c r="D5" s="528"/>
      <c r="E5" s="528"/>
      <c r="F5" s="528"/>
      <c r="G5" s="528"/>
      <c r="H5" s="528"/>
      <c r="I5" s="528"/>
      <c r="J5" s="528"/>
    </row>
    <row r="6" spans="1:11" ht="14.25" thickBot="1">
      <c r="A6" s="529"/>
      <c r="B6" s="530"/>
      <c r="C6" s="530"/>
      <c r="D6" s="530"/>
      <c r="E6" s="530"/>
      <c r="F6" s="530"/>
      <c r="G6" s="530"/>
      <c r="H6" s="529"/>
      <c r="I6" s="529"/>
      <c r="J6" s="529"/>
    </row>
    <row r="7" spans="1:11" ht="15" customHeight="1" thickBot="1">
      <c r="A7" s="10"/>
      <c r="B7" s="531" t="s">
        <v>3</v>
      </c>
      <c r="C7" s="532"/>
      <c r="D7" s="532"/>
      <c r="E7" s="532"/>
      <c r="F7" s="532"/>
      <c r="G7" s="533"/>
      <c r="H7" s="473"/>
      <c r="I7" s="11"/>
      <c r="J7" s="11"/>
    </row>
    <row r="8" spans="1:11">
      <c r="A8" s="534" t="s">
        <v>4</v>
      </c>
      <c r="B8" s="536" t="s">
        <v>5</v>
      </c>
      <c r="C8" s="538" t="s">
        <v>6</v>
      </c>
      <c r="D8" s="536" t="s">
        <v>7</v>
      </c>
      <c r="E8" s="540" t="s">
        <v>8</v>
      </c>
      <c r="F8" s="555" t="s">
        <v>9</v>
      </c>
      <c r="G8" s="555" t="s">
        <v>10</v>
      </c>
      <c r="H8" s="474"/>
      <c r="I8" s="555" t="s">
        <v>11</v>
      </c>
      <c r="J8" s="557" t="s">
        <v>12</v>
      </c>
    </row>
    <row r="9" spans="1:11" ht="81.75" customHeight="1">
      <c r="A9" s="535"/>
      <c r="B9" s="537"/>
      <c r="C9" s="539"/>
      <c r="D9" s="537"/>
      <c r="E9" s="541"/>
      <c r="F9" s="556"/>
      <c r="G9" s="556"/>
      <c r="H9" s="475"/>
      <c r="I9" s="556"/>
      <c r="J9" s="558"/>
    </row>
    <row r="10" spans="1:11" s="12" customFormat="1" ht="12.75" customHeight="1">
      <c r="A10" s="542" t="s">
        <v>13</v>
      </c>
      <c r="B10" s="545"/>
      <c r="C10" s="545"/>
      <c r="D10" s="545"/>
      <c r="E10" s="543"/>
      <c r="F10" s="543"/>
      <c r="G10" s="543"/>
      <c r="H10" s="543"/>
      <c r="I10" s="543"/>
      <c r="J10" s="544"/>
    </row>
    <row r="11" spans="1:11" s="12" customFormat="1" ht="12.75">
      <c r="A11" s="13" t="s">
        <v>14</v>
      </c>
      <c r="B11" s="14"/>
      <c r="C11" s="14"/>
      <c r="D11" s="14"/>
      <c r="E11" s="14"/>
      <c r="F11" s="14"/>
      <c r="G11" s="14"/>
      <c r="H11" s="14"/>
      <c r="I11" s="14"/>
      <c r="J11" s="15">
        <f>SUM(B11:I11)</f>
        <v>0</v>
      </c>
    </row>
    <row r="12" spans="1:11">
      <c r="A12" s="13" t="s">
        <v>15</v>
      </c>
      <c r="B12" s="14">
        <f t="shared" ref="B12:J12" si="0">SUM(B13:B15)</f>
        <v>0</v>
      </c>
      <c r="C12" s="14">
        <f t="shared" si="0"/>
        <v>0</v>
      </c>
      <c r="D12" s="14">
        <v>5043073.79</v>
      </c>
      <c r="E12" s="14">
        <f t="shared" si="0"/>
        <v>651935.71</v>
      </c>
      <c r="F12" s="14">
        <f t="shared" si="0"/>
        <v>0</v>
      </c>
      <c r="G12" s="14">
        <f t="shared" si="0"/>
        <v>578486.4</v>
      </c>
      <c r="H12" s="14"/>
      <c r="I12" s="14">
        <f t="shared" si="0"/>
        <v>0</v>
      </c>
      <c r="J12" s="15">
        <f t="shared" si="0"/>
        <v>6273495.9000000004</v>
      </c>
    </row>
    <row r="13" spans="1:11">
      <c r="A13" s="16" t="s">
        <v>16</v>
      </c>
      <c r="B13" s="17"/>
      <c r="C13" s="17"/>
      <c r="D13" s="17"/>
      <c r="E13" s="17">
        <v>59906.5</v>
      </c>
      <c r="F13" s="17"/>
      <c r="G13" s="18">
        <v>62154.15</v>
      </c>
      <c r="H13" s="18"/>
      <c r="I13" s="18"/>
      <c r="J13" s="19">
        <f>SUM(B13:I13)</f>
        <v>122060.65</v>
      </c>
    </row>
    <row r="14" spans="1:11">
      <c r="A14" s="16" t="s">
        <v>17</v>
      </c>
      <c r="B14" s="18"/>
      <c r="C14" s="18"/>
      <c r="D14" s="18">
        <v>30812.38</v>
      </c>
      <c r="E14" s="18"/>
      <c r="F14" s="17"/>
      <c r="G14" s="18"/>
      <c r="H14" s="18"/>
      <c r="I14" s="17"/>
      <c r="J14" s="19">
        <f>SUM(B14:I14)</f>
        <v>30812.38</v>
      </c>
    </row>
    <row r="15" spans="1:11">
      <c r="A15" s="16" t="s">
        <v>18</v>
      </c>
      <c r="B15" s="18"/>
      <c r="C15" s="17"/>
      <c r="D15" s="18">
        <v>5012261.41</v>
      </c>
      <c r="E15" s="18">
        <v>592029.21</v>
      </c>
      <c r="F15" s="18"/>
      <c r="G15" s="18">
        <v>516332.25</v>
      </c>
      <c r="H15" s="18"/>
      <c r="I15" s="18"/>
      <c r="J15" s="19">
        <f>SUM(B15:I15)</f>
        <v>6120622.8700000001</v>
      </c>
    </row>
    <row r="16" spans="1:11">
      <c r="A16" s="13" t="s">
        <v>19</v>
      </c>
      <c r="B16" s="14">
        <f>SUM(B17:B18)</f>
        <v>0</v>
      </c>
      <c r="C16" s="14">
        <f t="shared" ref="C16:J16" si="1">SUM(C17:C18)</f>
        <v>0</v>
      </c>
      <c r="D16" s="14">
        <f t="shared" si="1"/>
        <v>0</v>
      </c>
      <c r="E16" s="14">
        <f t="shared" si="1"/>
        <v>0</v>
      </c>
      <c r="F16" s="14">
        <f t="shared" si="1"/>
        <v>0</v>
      </c>
      <c r="G16" s="14">
        <f t="shared" si="1"/>
        <v>1110</v>
      </c>
      <c r="H16" s="14"/>
      <c r="I16" s="14">
        <f t="shared" si="1"/>
        <v>0</v>
      </c>
      <c r="J16" s="15">
        <f t="shared" si="1"/>
        <v>1110</v>
      </c>
    </row>
    <row r="17" spans="1:10">
      <c r="A17" s="16" t="s">
        <v>20</v>
      </c>
      <c r="B17" s="17"/>
      <c r="C17" s="17"/>
      <c r="D17" s="17"/>
      <c r="E17" s="18"/>
      <c r="F17" s="18"/>
      <c r="G17" s="18">
        <v>1110</v>
      </c>
      <c r="H17" s="18"/>
      <c r="I17" s="17"/>
      <c r="J17" s="19">
        <f>SUM(B17:I17)</f>
        <v>1110</v>
      </c>
    </row>
    <row r="18" spans="1:10">
      <c r="A18" s="16" t="s">
        <v>17</v>
      </c>
      <c r="B18" s="18"/>
      <c r="C18" s="17"/>
      <c r="D18" s="18"/>
      <c r="E18" s="18"/>
      <c r="F18" s="17"/>
      <c r="G18" s="18"/>
      <c r="H18" s="18"/>
      <c r="I18" s="18"/>
      <c r="J18" s="19">
        <f>SUM(B18:I18)</f>
        <v>0</v>
      </c>
    </row>
    <row r="19" spans="1:10">
      <c r="A19" s="13" t="s">
        <v>21</v>
      </c>
      <c r="B19" s="14">
        <f t="shared" ref="B19:J19" si="2">B11+B12-B16</f>
        <v>0</v>
      </c>
      <c r="C19" s="14">
        <f t="shared" si="2"/>
        <v>0</v>
      </c>
      <c r="D19" s="14">
        <f t="shared" si="2"/>
        <v>5043073.79</v>
      </c>
      <c r="E19" s="14">
        <f t="shared" si="2"/>
        <v>651935.71</v>
      </c>
      <c r="F19" s="14">
        <f t="shared" si="2"/>
        <v>0</v>
      </c>
      <c r="G19" s="14">
        <f t="shared" si="2"/>
        <v>577376.4</v>
      </c>
      <c r="H19" s="14"/>
      <c r="I19" s="14">
        <f t="shared" si="2"/>
        <v>0</v>
      </c>
      <c r="J19" s="15">
        <f t="shared" si="2"/>
        <v>6272385.9000000004</v>
      </c>
    </row>
    <row r="20" spans="1:10">
      <c r="A20" s="542" t="s">
        <v>22</v>
      </c>
      <c r="B20" s="543"/>
      <c r="C20" s="543"/>
      <c r="D20" s="543"/>
      <c r="E20" s="543"/>
      <c r="F20" s="543"/>
      <c r="G20" s="543"/>
      <c r="H20" s="543"/>
      <c r="I20" s="543"/>
      <c r="J20" s="544"/>
    </row>
    <row r="21" spans="1:10">
      <c r="A21" s="13" t="s">
        <v>23</v>
      </c>
      <c r="B21" s="14"/>
      <c r="C21" s="14"/>
      <c r="D21" s="14"/>
      <c r="E21" s="14"/>
      <c r="F21" s="14"/>
      <c r="G21" s="14"/>
      <c r="H21" s="14"/>
      <c r="I21" s="14"/>
      <c r="J21" s="15">
        <f>SUM(B21:I21)</f>
        <v>0</v>
      </c>
    </row>
    <row r="22" spans="1:10">
      <c r="A22" s="13" t="s">
        <v>15</v>
      </c>
      <c r="B22" s="14">
        <f>SUM(B23:B25)</f>
        <v>0</v>
      </c>
      <c r="C22" s="14">
        <f t="shared" ref="C22:J22" si="3">SUM(C23:C25)</f>
        <v>0</v>
      </c>
      <c r="D22" s="14">
        <f t="shared" si="3"/>
        <v>2776552.52</v>
      </c>
      <c r="E22" s="14">
        <f t="shared" si="3"/>
        <v>651935.71</v>
      </c>
      <c r="F22" s="14">
        <f t="shared" si="3"/>
        <v>0</v>
      </c>
      <c r="G22" s="14">
        <f t="shared" si="3"/>
        <v>520162.95</v>
      </c>
      <c r="H22" s="14"/>
      <c r="I22" s="14">
        <f t="shared" si="3"/>
        <v>0</v>
      </c>
      <c r="J22" s="14">
        <f t="shared" si="3"/>
        <v>3948651.18</v>
      </c>
    </row>
    <row r="23" spans="1:10">
      <c r="A23" s="16" t="s">
        <v>24</v>
      </c>
      <c r="B23" s="18"/>
      <c r="C23" s="18"/>
      <c r="D23" s="18">
        <v>39028.5</v>
      </c>
      <c r="E23" s="18"/>
      <c r="F23" s="18"/>
      <c r="G23" s="18">
        <v>6978.6</v>
      </c>
      <c r="H23" s="18"/>
      <c r="I23" s="17"/>
      <c r="J23" s="19">
        <f t="shared" ref="J23:J28" si="4">SUM(B23:I23)</f>
        <v>46007.1</v>
      </c>
    </row>
    <row r="24" spans="1:10">
      <c r="A24" s="16" t="s">
        <v>17</v>
      </c>
      <c r="B24" s="17"/>
      <c r="C24" s="17"/>
      <c r="D24" s="18"/>
      <c r="E24" s="18">
        <v>59906.5</v>
      </c>
      <c r="F24" s="17"/>
      <c r="G24" s="18">
        <v>62154.15</v>
      </c>
      <c r="H24" s="18"/>
      <c r="I24" s="17"/>
      <c r="J24" s="19">
        <f t="shared" si="4"/>
        <v>122060.65</v>
      </c>
    </row>
    <row r="25" spans="1:10">
      <c r="A25" s="16" t="s">
        <v>18</v>
      </c>
      <c r="B25" s="17"/>
      <c r="C25" s="17"/>
      <c r="D25" s="17">
        <v>2737524.02</v>
      </c>
      <c r="E25" s="17">
        <v>592029.21</v>
      </c>
      <c r="F25" s="17"/>
      <c r="G25" s="17">
        <v>451030.2</v>
      </c>
      <c r="H25" s="17"/>
      <c r="I25" s="17"/>
      <c r="J25" s="19">
        <f t="shared" si="4"/>
        <v>3780583.43</v>
      </c>
    </row>
    <row r="26" spans="1:10">
      <c r="A26" s="13" t="s">
        <v>19</v>
      </c>
      <c r="B26" s="14">
        <f>SUM(B27:B28)</f>
        <v>0</v>
      </c>
      <c r="C26" s="14">
        <f t="shared" ref="C26:J26" si="5">SUM(C27:C28)</f>
        <v>0</v>
      </c>
      <c r="D26" s="14">
        <f t="shared" si="5"/>
        <v>0</v>
      </c>
      <c r="E26" s="14">
        <f t="shared" si="5"/>
        <v>0</v>
      </c>
      <c r="F26" s="14">
        <f t="shared" si="5"/>
        <v>0</v>
      </c>
      <c r="G26" s="14">
        <f t="shared" si="5"/>
        <v>1110</v>
      </c>
      <c r="H26" s="14"/>
      <c r="I26" s="14">
        <f t="shared" si="5"/>
        <v>0</v>
      </c>
      <c r="J26" s="15">
        <f t="shared" si="5"/>
        <v>1110</v>
      </c>
    </row>
    <row r="27" spans="1:10">
      <c r="A27" s="16" t="s">
        <v>20</v>
      </c>
      <c r="B27" s="17"/>
      <c r="C27" s="17"/>
      <c r="D27" s="17"/>
      <c r="E27" s="18"/>
      <c r="F27" s="18"/>
      <c r="G27" s="18">
        <v>1110</v>
      </c>
      <c r="H27" s="18"/>
      <c r="I27" s="17"/>
      <c r="J27" s="19">
        <f t="shared" si="4"/>
        <v>1110</v>
      </c>
    </row>
    <row r="28" spans="1:10">
      <c r="A28" s="16" t="s">
        <v>17</v>
      </c>
      <c r="B28" s="17"/>
      <c r="C28" s="17"/>
      <c r="D28" s="18"/>
      <c r="E28" s="18"/>
      <c r="F28" s="17"/>
      <c r="G28" s="18"/>
      <c r="H28" s="18"/>
      <c r="I28" s="18"/>
      <c r="J28" s="19">
        <f t="shared" si="4"/>
        <v>0</v>
      </c>
    </row>
    <row r="29" spans="1:10">
      <c r="A29" s="13" t="s">
        <v>21</v>
      </c>
      <c r="B29" s="14">
        <f>B21+B22-B26</f>
        <v>0</v>
      </c>
      <c r="C29" s="14">
        <f t="shared" ref="C29:J29" si="6">C21+C22-C26</f>
        <v>0</v>
      </c>
      <c r="D29" s="14">
        <f t="shared" si="6"/>
        <v>2776552.52</v>
      </c>
      <c r="E29" s="14">
        <f t="shared" si="6"/>
        <v>651935.71</v>
      </c>
      <c r="F29" s="14">
        <f t="shared" si="6"/>
        <v>0</v>
      </c>
      <c r="G29" s="14">
        <f t="shared" si="6"/>
        <v>519052.95</v>
      </c>
      <c r="H29" s="14"/>
      <c r="I29" s="14">
        <f t="shared" si="6"/>
        <v>0</v>
      </c>
      <c r="J29" s="15">
        <f t="shared" si="6"/>
        <v>3947541.18</v>
      </c>
    </row>
    <row r="30" spans="1:10">
      <c r="A30" s="542" t="s">
        <v>25</v>
      </c>
      <c r="B30" s="543"/>
      <c r="C30" s="543"/>
      <c r="D30" s="543"/>
      <c r="E30" s="543"/>
      <c r="F30" s="543"/>
      <c r="G30" s="543"/>
      <c r="H30" s="543"/>
      <c r="I30" s="543"/>
      <c r="J30" s="544"/>
    </row>
    <row r="31" spans="1:10">
      <c r="A31" s="13" t="s">
        <v>23</v>
      </c>
      <c r="B31" s="14"/>
      <c r="C31" s="14"/>
      <c r="D31" s="14"/>
      <c r="E31" s="14"/>
      <c r="F31" s="14"/>
      <c r="G31" s="14"/>
      <c r="H31" s="14"/>
      <c r="I31" s="14"/>
      <c r="J31" s="15">
        <f>SUM(B31:I31)</f>
        <v>0</v>
      </c>
    </row>
    <row r="32" spans="1:10">
      <c r="A32" s="16" t="s">
        <v>26</v>
      </c>
      <c r="B32" s="18"/>
      <c r="C32" s="18"/>
      <c r="D32" s="18"/>
      <c r="E32" s="18"/>
      <c r="F32" s="18"/>
      <c r="G32" s="18"/>
      <c r="H32" s="18"/>
      <c r="I32" s="17"/>
      <c r="J32" s="19">
        <f>SUM(B32:I32)</f>
        <v>0</v>
      </c>
    </row>
    <row r="33" spans="1:10">
      <c r="A33" s="16" t="s">
        <v>27</v>
      </c>
      <c r="B33" s="20"/>
      <c r="C33" s="20"/>
      <c r="D33" s="20"/>
      <c r="E33" s="20"/>
      <c r="F33" s="20"/>
      <c r="G33" s="20"/>
      <c r="H33" s="20"/>
      <c r="I33" s="21"/>
      <c r="J33" s="19">
        <f>SUM(B33:I33)</f>
        <v>0</v>
      </c>
    </row>
    <row r="34" spans="1:10">
      <c r="A34" s="22" t="s">
        <v>21</v>
      </c>
      <c r="B34" s="23">
        <f>B31+B32-B33</f>
        <v>0</v>
      </c>
      <c r="C34" s="23">
        <f t="shared" ref="C34:J34" si="7">C31+C32-C33</f>
        <v>0</v>
      </c>
      <c r="D34" s="23">
        <f t="shared" si="7"/>
        <v>0</v>
      </c>
      <c r="E34" s="23">
        <f t="shared" si="7"/>
        <v>0</v>
      </c>
      <c r="F34" s="23">
        <f t="shared" si="7"/>
        <v>0</v>
      </c>
      <c r="G34" s="23">
        <f t="shared" si="7"/>
        <v>0</v>
      </c>
      <c r="H34" s="23"/>
      <c r="I34" s="23">
        <f t="shared" si="7"/>
        <v>0</v>
      </c>
      <c r="J34" s="24">
        <f t="shared" si="7"/>
        <v>0</v>
      </c>
    </row>
    <row r="35" spans="1:10">
      <c r="A35" s="542" t="s">
        <v>28</v>
      </c>
      <c r="B35" s="545"/>
      <c r="C35" s="545"/>
      <c r="D35" s="545"/>
      <c r="E35" s="545"/>
      <c r="F35" s="545"/>
      <c r="G35" s="545"/>
      <c r="H35" s="545"/>
      <c r="I35" s="545"/>
      <c r="J35" s="544"/>
    </row>
    <row r="36" spans="1:10">
      <c r="A36" s="25" t="s">
        <v>23</v>
      </c>
      <c r="B36" s="26">
        <f t="shared" ref="B36:J36" si="8">B11-B21-B31</f>
        <v>0</v>
      </c>
      <c r="C36" s="26">
        <f t="shared" si="8"/>
        <v>0</v>
      </c>
      <c r="D36" s="26">
        <f t="shared" si="8"/>
        <v>0</v>
      </c>
      <c r="E36" s="26">
        <f t="shared" si="8"/>
        <v>0</v>
      </c>
      <c r="F36" s="26">
        <f t="shared" si="8"/>
        <v>0</v>
      </c>
      <c r="G36" s="26">
        <f t="shared" si="8"/>
        <v>0</v>
      </c>
      <c r="H36" s="26"/>
      <c r="I36" s="26">
        <f t="shared" si="8"/>
        <v>0</v>
      </c>
      <c r="J36" s="27">
        <f t="shared" si="8"/>
        <v>0</v>
      </c>
    </row>
    <row r="37" spans="1:10" ht="14.25" thickBot="1">
      <c r="A37" s="28" t="s">
        <v>21</v>
      </c>
      <c r="B37" s="29">
        <f>B19-B29-B34</f>
        <v>0</v>
      </c>
      <c r="C37" s="29">
        <f t="shared" ref="C37:J37" si="9">C19-C29-C34</f>
        <v>0</v>
      </c>
      <c r="D37" s="29">
        <f t="shared" si="9"/>
        <v>2266521.27</v>
      </c>
      <c r="E37" s="29">
        <f t="shared" si="9"/>
        <v>0</v>
      </c>
      <c r="F37" s="29">
        <f t="shared" si="9"/>
        <v>0</v>
      </c>
      <c r="G37" s="29">
        <f t="shared" si="9"/>
        <v>58323.450000000012</v>
      </c>
      <c r="H37" s="29"/>
      <c r="I37" s="29">
        <f t="shared" si="9"/>
        <v>0</v>
      </c>
      <c r="J37" s="30">
        <f t="shared" si="9"/>
        <v>2324844.7200000002</v>
      </c>
    </row>
    <row r="38" spans="1:10">
      <c r="A38" s="31"/>
      <c r="B38" s="32"/>
      <c r="C38" s="32"/>
      <c r="D38" s="32"/>
      <c r="E38" s="32"/>
      <c r="F38" s="32"/>
      <c r="G38" s="32"/>
      <c r="H38" s="32"/>
      <c r="I38" s="32"/>
      <c r="J38" s="32"/>
    </row>
    <row r="39" spans="1:10" ht="14.25">
      <c r="A39" s="33" t="s">
        <v>29</v>
      </c>
      <c r="B39" s="33"/>
    </row>
    <row r="40" spans="1:10" ht="14.25" thickBot="1">
      <c r="A40"/>
      <c r="B40"/>
    </row>
    <row r="41" spans="1:10" ht="21.75" customHeight="1">
      <c r="A41" s="546" t="s">
        <v>30</v>
      </c>
      <c r="B41" s="547"/>
      <c r="C41" s="548" t="s">
        <v>31</v>
      </c>
    </row>
    <row r="42" spans="1:10" ht="13.5" customHeight="1">
      <c r="A42" s="551"/>
      <c r="B42" s="552"/>
      <c r="C42" s="549"/>
    </row>
    <row r="43" spans="1:10" ht="29.25" customHeight="1">
      <c r="A43" s="553"/>
      <c r="B43" s="554"/>
      <c r="C43" s="550"/>
    </row>
    <row r="44" spans="1:10" ht="15">
      <c r="A44" s="565" t="s">
        <v>13</v>
      </c>
      <c r="B44" s="566"/>
      <c r="C44" s="567"/>
    </row>
    <row r="45" spans="1:10" ht="15">
      <c r="A45" s="568" t="s">
        <v>14</v>
      </c>
      <c r="B45" s="569"/>
      <c r="C45" s="34"/>
    </row>
    <row r="46" spans="1:10" ht="15">
      <c r="A46" s="559" t="s">
        <v>15</v>
      </c>
      <c r="B46" s="560"/>
      <c r="C46" s="35">
        <f>SUM(C47:C49)</f>
        <v>21441.47</v>
      </c>
    </row>
    <row r="47" spans="1:10" ht="15">
      <c r="A47" s="561" t="s">
        <v>16</v>
      </c>
      <c r="B47" s="562"/>
      <c r="C47" s="36"/>
    </row>
    <row r="48" spans="1:10" ht="15">
      <c r="A48" s="561" t="s">
        <v>17</v>
      </c>
      <c r="B48" s="562"/>
      <c r="C48" s="36">
        <v>0</v>
      </c>
    </row>
    <row r="49" spans="1:3" ht="15">
      <c r="A49" s="563" t="s">
        <v>18</v>
      </c>
      <c r="B49" s="564"/>
      <c r="C49" s="36">
        <v>21441.47</v>
      </c>
    </row>
    <row r="50" spans="1:3" ht="15">
      <c r="A50" s="559" t="s">
        <v>19</v>
      </c>
      <c r="B50" s="560"/>
      <c r="C50" s="35">
        <f>SUM(C51:C53)</f>
        <v>0</v>
      </c>
    </row>
    <row r="51" spans="1:3" ht="15">
      <c r="A51" s="561" t="s">
        <v>20</v>
      </c>
      <c r="B51" s="562"/>
      <c r="C51" s="36"/>
    </row>
    <row r="52" spans="1:3" ht="15">
      <c r="A52" s="561" t="s">
        <v>17</v>
      </c>
      <c r="B52" s="562"/>
      <c r="C52" s="36"/>
    </row>
    <row r="53" spans="1:3" ht="15">
      <c r="A53" s="563" t="s">
        <v>18</v>
      </c>
      <c r="B53" s="564"/>
      <c r="C53" s="36"/>
    </row>
    <row r="54" spans="1:3" ht="15">
      <c r="A54" s="559" t="s">
        <v>32</v>
      </c>
      <c r="B54" s="560"/>
      <c r="C54" s="35">
        <f>C45+C46-C50</f>
        <v>21441.47</v>
      </c>
    </row>
    <row r="55" spans="1:3" ht="15">
      <c r="A55" s="565" t="s">
        <v>22</v>
      </c>
      <c r="B55" s="566"/>
      <c r="C55" s="567"/>
    </row>
    <row r="56" spans="1:3" ht="15">
      <c r="A56" s="568" t="s">
        <v>23</v>
      </c>
      <c r="B56" s="569"/>
      <c r="C56" s="34"/>
    </row>
    <row r="57" spans="1:3" ht="15">
      <c r="A57" s="559" t="s">
        <v>15</v>
      </c>
      <c r="B57" s="560"/>
      <c r="C57" s="35">
        <f>SUM(C58:C60)</f>
        <v>21441.47</v>
      </c>
    </row>
    <row r="58" spans="1:3" ht="15">
      <c r="A58" s="561" t="s">
        <v>24</v>
      </c>
      <c r="B58" s="562"/>
      <c r="C58" s="36"/>
    </row>
    <row r="59" spans="1:3" ht="15">
      <c r="A59" s="561" t="s">
        <v>17</v>
      </c>
      <c r="B59" s="562"/>
      <c r="C59" s="37">
        <v>0</v>
      </c>
    </row>
    <row r="60" spans="1:3" ht="15">
      <c r="A60" s="563" t="s">
        <v>18</v>
      </c>
      <c r="B60" s="564"/>
      <c r="C60" s="37">
        <v>21441.47</v>
      </c>
    </row>
    <row r="61" spans="1:3" ht="15">
      <c r="A61" s="559" t="s">
        <v>19</v>
      </c>
      <c r="B61" s="560"/>
      <c r="C61" s="35">
        <f>SUM(C62:C64)</f>
        <v>0</v>
      </c>
    </row>
    <row r="62" spans="1:3" ht="15">
      <c r="A62" s="561" t="s">
        <v>20</v>
      </c>
      <c r="B62" s="562"/>
      <c r="C62" s="36"/>
    </row>
    <row r="63" spans="1:3" ht="15">
      <c r="A63" s="570" t="s">
        <v>17</v>
      </c>
      <c r="B63" s="571"/>
      <c r="C63" s="38"/>
    </row>
    <row r="64" spans="1:3" ht="15">
      <c r="A64" s="563" t="s">
        <v>18</v>
      </c>
      <c r="B64" s="564"/>
      <c r="C64" s="472"/>
    </row>
    <row r="65" spans="1:3" ht="15">
      <c r="A65" s="572" t="s">
        <v>21</v>
      </c>
      <c r="B65" s="573"/>
      <c r="C65" s="39">
        <f>C56+C57-C61</f>
        <v>21441.47</v>
      </c>
    </row>
    <row r="66" spans="1:3" ht="15">
      <c r="A66" s="574" t="s">
        <v>25</v>
      </c>
      <c r="B66" s="575"/>
      <c r="C66" s="567"/>
    </row>
    <row r="67" spans="1:3" ht="15">
      <c r="A67" s="568" t="s">
        <v>23</v>
      </c>
      <c r="B67" s="569"/>
      <c r="C67" s="34"/>
    </row>
    <row r="68" spans="1:3" ht="15">
      <c r="A68" s="589" t="s">
        <v>26</v>
      </c>
      <c r="B68" s="590"/>
      <c r="C68" s="40"/>
    </row>
    <row r="69" spans="1:3" ht="15">
      <c r="A69" s="589" t="s">
        <v>27</v>
      </c>
      <c r="B69" s="590"/>
      <c r="C69" s="40"/>
    </row>
    <row r="70" spans="1:3" ht="15">
      <c r="A70" s="591" t="s">
        <v>32</v>
      </c>
      <c r="B70" s="592"/>
      <c r="C70" s="41">
        <f>C67+C68-C69</f>
        <v>0</v>
      </c>
    </row>
    <row r="71" spans="1:3" ht="15">
      <c r="A71" s="565" t="s">
        <v>28</v>
      </c>
      <c r="B71" s="566"/>
      <c r="C71" s="567"/>
    </row>
    <row r="72" spans="1:3" ht="15">
      <c r="A72" s="568" t="s">
        <v>23</v>
      </c>
      <c r="B72" s="569"/>
      <c r="C72" s="34">
        <f>C45-C56-C67</f>
        <v>0</v>
      </c>
    </row>
    <row r="73" spans="1:3" ht="15.75" thickBot="1">
      <c r="A73" s="593" t="s">
        <v>21</v>
      </c>
      <c r="B73" s="594"/>
      <c r="C73" s="42">
        <f>C54-C65-C70</f>
        <v>0</v>
      </c>
    </row>
    <row r="81" spans="1:5" ht="15">
      <c r="A81" s="576" t="s">
        <v>33</v>
      </c>
      <c r="B81" s="577"/>
      <c r="C81" s="577"/>
      <c r="D81" s="577"/>
      <c r="E81" s="577"/>
    </row>
    <row r="82" spans="1:5" ht="14.25" thickBot="1">
      <c r="A82" s="43"/>
      <c r="B82" s="44"/>
      <c r="C82" s="44"/>
      <c r="D82" s="44"/>
      <c r="E82" s="44"/>
    </row>
    <row r="83" spans="1:5" ht="153.75" thickBot="1">
      <c r="A83" s="45" t="s">
        <v>34</v>
      </c>
      <c r="B83" s="46" t="s">
        <v>35</v>
      </c>
      <c r="C83" s="46" t="s">
        <v>36</v>
      </c>
      <c r="D83" s="46" t="s">
        <v>37</v>
      </c>
      <c r="E83" s="47" t="s">
        <v>38</v>
      </c>
    </row>
    <row r="84" spans="1:5" ht="14.25" thickBot="1">
      <c r="A84" s="48" t="s">
        <v>13</v>
      </c>
      <c r="B84" s="49"/>
      <c r="C84" s="49"/>
      <c r="D84" s="49"/>
      <c r="E84" s="50"/>
    </row>
    <row r="85" spans="1:5" ht="25.5">
      <c r="A85" s="51" t="s">
        <v>39</v>
      </c>
      <c r="B85" s="52"/>
      <c r="C85" s="52"/>
      <c r="D85" s="52"/>
      <c r="E85" s="53">
        <f>B85+C85+D85</f>
        <v>0</v>
      </c>
    </row>
    <row r="86" spans="1:5">
      <c r="A86" s="54" t="s">
        <v>26</v>
      </c>
      <c r="B86" s="55">
        <f>SUM(B87:B88)</f>
        <v>0</v>
      </c>
      <c r="C86" s="55">
        <f>SUM(C87:C88)</f>
        <v>0</v>
      </c>
      <c r="D86" s="55">
        <f>SUM(D87:D88)</f>
        <v>0</v>
      </c>
      <c r="E86" s="56">
        <f>SUM(E87:E88)</f>
        <v>0</v>
      </c>
    </row>
    <row r="87" spans="1:5">
      <c r="A87" s="57" t="s">
        <v>40</v>
      </c>
      <c r="B87" s="58"/>
      <c r="C87" s="58"/>
      <c r="D87" s="58"/>
      <c r="E87" s="59">
        <f>B87+C87+D87</f>
        <v>0</v>
      </c>
    </row>
    <row r="88" spans="1:5">
      <c r="A88" s="57" t="s">
        <v>41</v>
      </c>
      <c r="B88" s="58"/>
      <c r="C88" s="58"/>
      <c r="D88" s="58"/>
      <c r="E88" s="59">
        <f>B88+C88+D88</f>
        <v>0</v>
      </c>
    </row>
    <row r="89" spans="1:5">
      <c r="A89" s="54" t="s">
        <v>27</v>
      </c>
      <c r="B89" s="55">
        <f>SUM(B90:B92)</f>
        <v>0</v>
      </c>
      <c r="C89" s="55">
        <f>SUM(C90:C92)</f>
        <v>0</v>
      </c>
      <c r="D89" s="55">
        <f>SUM(D90:D92)</f>
        <v>0</v>
      </c>
      <c r="E89" s="56">
        <f>SUM(E90:E92)</f>
        <v>0</v>
      </c>
    </row>
    <row r="90" spans="1:5">
      <c r="A90" s="57" t="s">
        <v>42</v>
      </c>
      <c r="B90" s="58"/>
      <c r="C90" s="58"/>
      <c r="D90" s="58"/>
      <c r="E90" s="59">
        <f>B90+C90+D90</f>
        <v>0</v>
      </c>
    </row>
    <row r="91" spans="1:5">
      <c r="A91" s="57" t="s">
        <v>43</v>
      </c>
      <c r="B91" s="58"/>
      <c r="C91" s="58"/>
      <c r="D91" s="58"/>
      <c r="E91" s="59">
        <f>B91+C91+D91</f>
        <v>0</v>
      </c>
    </row>
    <row r="92" spans="1:5">
      <c r="A92" s="60" t="s">
        <v>44</v>
      </c>
      <c r="B92" s="58"/>
      <c r="C92" s="58"/>
      <c r="D92" s="58"/>
      <c r="E92" s="59">
        <f>B92+C92+D92</f>
        <v>0</v>
      </c>
    </row>
    <row r="93" spans="1:5" ht="26.25" thickBot="1">
      <c r="A93" s="61" t="s">
        <v>45</v>
      </c>
      <c r="B93" s="62">
        <f>B85+B86-B89</f>
        <v>0</v>
      </c>
      <c r="C93" s="62">
        <f>C85+C86-C89</f>
        <v>0</v>
      </c>
      <c r="D93" s="62">
        <f>D85+D86-D89</f>
        <v>0</v>
      </c>
      <c r="E93" s="63">
        <f>E85+E86-E89</f>
        <v>0</v>
      </c>
    </row>
    <row r="94" spans="1:5" ht="14.25" thickBot="1">
      <c r="A94" s="64" t="s">
        <v>46</v>
      </c>
      <c r="B94" s="65"/>
      <c r="C94" s="65"/>
      <c r="D94" s="65"/>
      <c r="E94" s="66"/>
    </row>
    <row r="95" spans="1:5">
      <c r="A95" s="51" t="s">
        <v>47</v>
      </c>
      <c r="B95" s="52"/>
      <c r="C95" s="52"/>
      <c r="D95" s="52"/>
      <c r="E95" s="53">
        <f>B95+C95+D95</f>
        <v>0</v>
      </c>
    </row>
    <row r="96" spans="1:5">
      <c r="A96" s="54" t="s">
        <v>26</v>
      </c>
      <c r="B96" s="55">
        <f>SUM(B97:B97)</f>
        <v>0</v>
      </c>
      <c r="C96" s="55">
        <f>SUM(C97:C97)</f>
        <v>0</v>
      </c>
      <c r="D96" s="55">
        <f>SUM(D97:D97)</f>
        <v>0</v>
      </c>
      <c r="E96" s="56">
        <f>SUM(E97:E97)</f>
        <v>0</v>
      </c>
    </row>
    <row r="97" spans="1:5">
      <c r="A97" s="57" t="s">
        <v>48</v>
      </c>
      <c r="B97" s="58"/>
      <c r="C97" s="58"/>
      <c r="D97" s="58"/>
      <c r="E97" s="59">
        <f>B97+C97+D97</f>
        <v>0</v>
      </c>
    </row>
    <row r="98" spans="1:5">
      <c r="A98" s="54" t="s">
        <v>27</v>
      </c>
      <c r="B98" s="55">
        <f>SUM(B99:B101)</f>
        <v>0</v>
      </c>
      <c r="C98" s="55">
        <f>SUM(C99:C101)</f>
        <v>0</v>
      </c>
      <c r="D98" s="55">
        <f>SUM(D99:D101)</f>
        <v>0</v>
      </c>
      <c r="E98" s="56">
        <f>SUM(E99:E101)</f>
        <v>0</v>
      </c>
    </row>
    <row r="99" spans="1:5">
      <c r="A99" s="57" t="s">
        <v>49</v>
      </c>
      <c r="B99" s="58"/>
      <c r="C99" s="58"/>
      <c r="D99" s="58"/>
      <c r="E99" s="59">
        <f>B99+C99+D99</f>
        <v>0</v>
      </c>
    </row>
    <row r="100" spans="1:5">
      <c r="A100" s="57" t="s">
        <v>50</v>
      </c>
      <c r="B100" s="58"/>
      <c r="C100" s="58"/>
      <c r="D100" s="58"/>
      <c r="E100" s="59">
        <f>B100+C100+D100</f>
        <v>0</v>
      </c>
    </row>
    <row r="101" spans="1:5">
      <c r="A101" s="67" t="s">
        <v>51</v>
      </c>
      <c r="B101" s="58"/>
      <c r="C101" s="58"/>
      <c r="D101" s="58"/>
      <c r="E101" s="59">
        <f>B101+C101+D101</f>
        <v>0</v>
      </c>
    </row>
    <row r="102" spans="1:5" ht="14.25" thickBot="1">
      <c r="A102" s="61" t="s">
        <v>52</v>
      </c>
      <c r="B102" s="62">
        <f>B95+B96-B98</f>
        <v>0</v>
      </c>
      <c r="C102" s="62">
        <f>C95+C96-C98</f>
        <v>0</v>
      </c>
      <c r="D102" s="62">
        <f>D95+D96-D98</f>
        <v>0</v>
      </c>
      <c r="E102" s="63">
        <f>E95+E96-E98</f>
        <v>0</v>
      </c>
    </row>
    <row r="106" spans="1:5" ht="48" customHeight="1">
      <c r="A106" s="528" t="s">
        <v>53</v>
      </c>
      <c r="B106" s="578"/>
      <c r="C106" s="578"/>
    </row>
    <row r="107" spans="1:5">
      <c r="A107" s="579"/>
      <c r="B107" s="580"/>
      <c r="C107" s="580"/>
    </row>
    <row r="108" spans="1:5">
      <c r="A108" s="68" t="s">
        <v>54</v>
      </c>
      <c r="B108" s="68" t="s">
        <v>55</v>
      </c>
      <c r="C108" s="68" t="s">
        <v>56</v>
      </c>
    </row>
    <row r="109" spans="1:5">
      <c r="A109" s="69" t="s">
        <v>57</v>
      </c>
      <c r="B109" s="70"/>
      <c r="C109" s="70"/>
    </row>
    <row r="110" spans="1:5">
      <c r="A110" s="71" t="s">
        <v>58</v>
      </c>
      <c r="B110" s="71"/>
      <c r="C110" s="71"/>
    </row>
    <row r="111" spans="1:5">
      <c r="A111" s="72" t="s">
        <v>59</v>
      </c>
      <c r="B111" s="73"/>
      <c r="C111" s="74"/>
    </row>
    <row r="114" spans="1:10" ht="15">
      <c r="A114" s="528" t="s">
        <v>60</v>
      </c>
      <c r="B114" s="578"/>
      <c r="C114" s="578"/>
      <c r="D114" s="581"/>
      <c r="E114" s="581"/>
      <c r="F114" s="581"/>
      <c r="G114" s="581"/>
      <c r="H114" s="2"/>
    </row>
    <row r="115" spans="1:10" ht="14.25" thickBot="1">
      <c r="A115" s="582"/>
      <c r="B115" s="583"/>
      <c r="C115" s="583"/>
    </row>
    <row r="116" spans="1:10" ht="13.5" customHeight="1">
      <c r="A116" s="584"/>
      <c r="B116" s="586" t="s">
        <v>61</v>
      </c>
      <c r="C116" s="587"/>
      <c r="D116" s="587"/>
      <c r="E116" s="587"/>
      <c r="F116" s="588"/>
      <c r="G116" s="586" t="s">
        <v>62</v>
      </c>
      <c r="H116" s="587"/>
      <c r="I116" s="587"/>
      <c r="J116" s="588"/>
    </row>
    <row r="117" spans="1:10" ht="51">
      <c r="A117" s="585"/>
      <c r="B117" s="75" t="s">
        <v>63</v>
      </c>
      <c r="C117" s="76" t="s">
        <v>64</v>
      </c>
      <c r="D117" s="76" t="s">
        <v>65</v>
      </c>
      <c r="E117" s="76" t="s">
        <v>66</v>
      </c>
      <c r="F117" s="77" t="s">
        <v>67</v>
      </c>
      <c r="G117" s="78" t="s">
        <v>68</v>
      </c>
      <c r="H117" s="476"/>
      <c r="I117" s="79" t="s">
        <v>69</v>
      </c>
      <c r="J117" s="80" t="s">
        <v>70</v>
      </c>
    </row>
    <row r="118" spans="1:10">
      <c r="A118" s="81" t="s">
        <v>55</v>
      </c>
      <c r="B118" s="82"/>
      <c r="C118" s="83"/>
      <c r="D118" s="83"/>
      <c r="E118" s="84"/>
      <c r="F118" s="85"/>
      <c r="G118" s="86"/>
      <c r="H118" s="477"/>
      <c r="I118" s="83"/>
      <c r="J118" s="87"/>
    </row>
    <row r="119" spans="1:10" ht="36">
      <c r="A119" s="88" t="s">
        <v>71</v>
      </c>
      <c r="B119" s="89"/>
      <c r="C119" s="90"/>
      <c r="D119" s="90"/>
      <c r="E119" s="84"/>
      <c r="F119" s="85"/>
      <c r="G119" s="86"/>
      <c r="H119" s="477"/>
      <c r="I119" s="90"/>
      <c r="J119" s="91"/>
    </row>
    <row r="120" spans="1:10" ht="36.75" thickBot="1">
      <c r="A120" s="92" t="s">
        <v>72</v>
      </c>
      <c r="B120" s="93"/>
      <c r="C120" s="94"/>
      <c r="D120" s="94"/>
      <c r="E120" s="84"/>
      <c r="F120" s="85"/>
      <c r="G120" s="86"/>
      <c r="H120" s="477"/>
      <c r="I120" s="94"/>
      <c r="J120" s="95"/>
    </row>
    <row r="121" spans="1:10" ht="15.75" thickBot="1">
      <c r="A121" s="96" t="s">
        <v>56</v>
      </c>
      <c r="B121" s="97">
        <f t="shared" ref="B121:J121" si="10">B118+B119-B120</f>
        <v>0</v>
      </c>
      <c r="C121" s="98">
        <f t="shared" si="10"/>
        <v>0</v>
      </c>
      <c r="D121" s="98">
        <f t="shared" si="10"/>
        <v>0</v>
      </c>
      <c r="E121" s="99">
        <f t="shared" si="10"/>
        <v>0</v>
      </c>
      <c r="F121" s="100">
        <f t="shared" si="10"/>
        <v>0</v>
      </c>
      <c r="G121" s="101">
        <f t="shared" si="10"/>
        <v>0</v>
      </c>
      <c r="H121" s="97"/>
      <c r="I121" s="102">
        <f t="shared" si="10"/>
        <v>0</v>
      </c>
      <c r="J121" s="103">
        <f t="shared" si="10"/>
        <v>0</v>
      </c>
    </row>
    <row r="124" spans="1:10" ht="15">
      <c r="A124" s="528" t="s">
        <v>73</v>
      </c>
      <c r="B124" s="578"/>
      <c r="C124" s="578"/>
    </row>
    <row r="125" spans="1:10" ht="14.25" thickBot="1">
      <c r="A125" s="582"/>
      <c r="B125" s="583"/>
      <c r="C125" s="583"/>
    </row>
    <row r="126" spans="1:10">
      <c r="A126" s="104" t="s">
        <v>54</v>
      </c>
      <c r="B126" s="105" t="s">
        <v>55</v>
      </c>
      <c r="C126" s="106" t="s">
        <v>56</v>
      </c>
    </row>
    <row r="127" spans="1:10" ht="26.25" thickBot="1">
      <c r="A127" s="107" t="s">
        <v>74</v>
      </c>
      <c r="B127" s="108"/>
      <c r="C127" s="109"/>
    </row>
    <row r="131" spans="1:4" ht="50.25" customHeight="1">
      <c r="A131" s="528" t="s">
        <v>75</v>
      </c>
      <c r="B131" s="578"/>
      <c r="C131" s="578"/>
      <c r="D131" s="581"/>
    </row>
    <row r="132" spans="1:4" ht="14.25" thickBot="1">
      <c r="A132" s="601"/>
      <c r="B132" s="602"/>
      <c r="C132" s="602"/>
    </row>
    <row r="133" spans="1:4">
      <c r="A133" s="603" t="s">
        <v>34</v>
      </c>
      <c r="B133" s="604"/>
      <c r="C133" s="105" t="s">
        <v>55</v>
      </c>
      <c r="D133" s="106" t="s">
        <v>56</v>
      </c>
    </row>
    <row r="134" spans="1:4" ht="66" customHeight="1">
      <c r="A134" s="605" t="s">
        <v>76</v>
      </c>
      <c r="B134" s="606"/>
      <c r="C134" s="70">
        <f>C136+SUM(C137:C140)</f>
        <v>0</v>
      </c>
      <c r="D134" s="110">
        <f>D136+SUM(D137:D140)</f>
        <v>0</v>
      </c>
    </row>
    <row r="135" spans="1:4">
      <c r="A135" s="595" t="s">
        <v>58</v>
      </c>
      <c r="B135" s="596"/>
      <c r="C135" s="111"/>
      <c r="D135" s="112"/>
    </row>
    <row r="136" spans="1:4">
      <c r="A136" s="597" t="s">
        <v>5</v>
      </c>
      <c r="B136" s="598"/>
      <c r="C136" s="113"/>
      <c r="D136" s="114"/>
    </row>
    <row r="137" spans="1:4">
      <c r="A137" s="599" t="s">
        <v>7</v>
      </c>
      <c r="B137" s="600"/>
      <c r="C137" s="115"/>
      <c r="D137" s="116"/>
    </row>
    <row r="138" spans="1:4">
      <c r="A138" s="599" t="s">
        <v>8</v>
      </c>
      <c r="B138" s="600"/>
      <c r="C138" s="115"/>
      <c r="D138" s="116"/>
    </row>
    <row r="139" spans="1:4">
      <c r="A139" s="599" t="s">
        <v>9</v>
      </c>
      <c r="B139" s="600"/>
      <c r="C139" s="115"/>
      <c r="D139" s="116"/>
    </row>
    <row r="140" spans="1:4">
      <c r="A140" s="599" t="s">
        <v>10</v>
      </c>
      <c r="B140" s="600"/>
      <c r="C140" s="115"/>
      <c r="D140" s="116"/>
    </row>
    <row r="158" spans="1:10">
      <c r="A158" s="619" t="s">
        <v>77</v>
      </c>
      <c r="B158" s="620"/>
      <c r="C158" s="620"/>
      <c r="D158" s="620"/>
      <c r="E158" s="620"/>
      <c r="F158" s="620"/>
      <c r="G158" s="620"/>
      <c r="H158" s="620"/>
      <c r="I158" s="620"/>
      <c r="J158" s="620"/>
    </row>
    <row r="159" spans="1:10" ht="16.5" thickBot="1">
      <c r="A159" s="117"/>
      <c r="B159" s="118"/>
      <c r="C159" s="118"/>
      <c r="D159" s="118"/>
      <c r="E159" s="118" t="s">
        <v>78</v>
      </c>
      <c r="F159" s="119"/>
      <c r="G159" s="119"/>
      <c r="H159" s="119"/>
      <c r="I159" s="119"/>
      <c r="J159" s="119"/>
    </row>
    <row r="160" spans="1:10" ht="89.25" customHeight="1" thickBot="1">
      <c r="A160" s="621" t="s">
        <v>79</v>
      </c>
      <c r="B160" s="622"/>
      <c r="C160" s="120" t="s">
        <v>80</v>
      </c>
      <c r="D160" s="121" t="s">
        <v>81</v>
      </c>
      <c r="E160" s="120" t="s">
        <v>82</v>
      </c>
      <c r="F160" s="122" t="s">
        <v>83</v>
      </c>
      <c r="G160" s="120" t="s">
        <v>84</v>
      </c>
      <c r="H160" s="120"/>
      <c r="I160" s="120" t="s">
        <v>85</v>
      </c>
      <c r="J160" s="123" t="s">
        <v>86</v>
      </c>
    </row>
    <row r="161" spans="1:10">
      <c r="A161" s="124"/>
      <c r="B161" s="125" t="s">
        <v>55</v>
      </c>
      <c r="C161" s="126"/>
      <c r="D161" s="127"/>
      <c r="E161" s="128"/>
      <c r="F161" s="127"/>
      <c r="G161" s="128"/>
      <c r="H161" s="128"/>
      <c r="I161" s="128"/>
      <c r="J161" s="129"/>
    </row>
    <row r="162" spans="1:10">
      <c r="A162" s="130"/>
      <c r="B162" s="131" t="s">
        <v>87</v>
      </c>
      <c r="C162" s="132"/>
      <c r="D162" s="133"/>
      <c r="E162" s="134"/>
      <c r="F162" s="133"/>
      <c r="G162" s="134"/>
      <c r="H162" s="134"/>
      <c r="I162" s="134"/>
      <c r="J162" s="135"/>
    </row>
    <row r="163" spans="1:10">
      <c r="A163" s="136" t="s">
        <v>88</v>
      </c>
      <c r="B163" s="137"/>
      <c r="C163" s="138"/>
      <c r="D163" s="139"/>
      <c r="E163" s="140"/>
      <c r="F163" s="139"/>
      <c r="G163" s="140"/>
      <c r="H163" s="140"/>
      <c r="I163" s="140"/>
      <c r="J163" s="141"/>
    </row>
    <row r="164" spans="1:10">
      <c r="A164" s="136" t="s">
        <v>89</v>
      </c>
      <c r="B164" s="137"/>
      <c r="C164" s="138"/>
      <c r="D164" s="139"/>
      <c r="E164" s="140"/>
      <c r="F164" s="139"/>
      <c r="G164" s="140"/>
      <c r="H164" s="140"/>
      <c r="I164" s="140"/>
      <c r="J164" s="141"/>
    </row>
    <row r="165" spans="1:10" ht="14.25" thickBot="1">
      <c r="A165" s="142" t="s">
        <v>90</v>
      </c>
      <c r="B165" s="143"/>
      <c r="C165" s="144"/>
      <c r="D165" s="145"/>
      <c r="E165" s="146"/>
      <c r="F165" s="145"/>
      <c r="G165" s="146"/>
      <c r="H165" s="146"/>
      <c r="I165" s="146"/>
      <c r="J165" s="147"/>
    </row>
    <row r="166" spans="1:10" ht="14.25" thickBot="1">
      <c r="A166" s="148"/>
      <c r="B166" s="149" t="s">
        <v>91</v>
      </c>
      <c r="C166" s="150"/>
      <c r="D166" s="150"/>
      <c r="E166" s="150">
        <f>SUM(E163:E165)</f>
        <v>0</v>
      </c>
      <c r="F166" s="150">
        <f>SUM(F163:F165)</f>
        <v>0</v>
      </c>
      <c r="G166" s="150">
        <f>SUM(G163:G165)</f>
        <v>0</v>
      </c>
      <c r="H166" s="150"/>
      <c r="I166" s="150"/>
      <c r="J166" s="150"/>
    </row>
    <row r="167" spans="1:10" ht="87.75" customHeight="1" thickBot="1">
      <c r="A167" s="621" t="s">
        <v>79</v>
      </c>
      <c r="B167" s="623"/>
      <c r="C167" s="120" t="s">
        <v>80</v>
      </c>
      <c r="D167" s="121" t="s">
        <v>81</v>
      </c>
      <c r="E167" s="120" t="s">
        <v>82</v>
      </c>
      <c r="F167" s="122" t="s">
        <v>83</v>
      </c>
      <c r="G167" s="120" t="s">
        <v>84</v>
      </c>
      <c r="H167" s="120"/>
      <c r="I167" s="120" t="s">
        <v>85</v>
      </c>
      <c r="J167" s="123" t="s">
        <v>86</v>
      </c>
    </row>
    <row r="168" spans="1:10" ht="14.25" thickBot="1">
      <c r="A168" s="151"/>
      <c r="B168" s="152" t="s">
        <v>56</v>
      </c>
      <c r="C168" s="153"/>
      <c r="D168" s="154"/>
      <c r="E168" s="155"/>
      <c r="F168" s="154"/>
      <c r="G168" s="155"/>
      <c r="H168" s="155"/>
      <c r="I168" s="155"/>
      <c r="J168" s="156"/>
    </row>
    <row r="169" spans="1:10">
      <c r="A169" s="130"/>
      <c r="B169" s="131" t="s">
        <v>87</v>
      </c>
      <c r="C169" s="132"/>
      <c r="D169" s="133"/>
      <c r="E169" s="134"/>
      <c r="F169" s="133"/>
      <c r="G169" s="134"/>
      <c r="H169" s="134"/>
      <c r="I169" s="134"/>
      <c r="J169" s="135"/>
    </row>
    <row r="170" spans="1:10">
      <c r="A170" s="136" t="s">
        <v>88</v>
      </c>
      <c r="B170" s="137"/>
      <c r="C170" s="138"/>
      <c r="D170" s="139"/>
      <c r="E170" s="140"/>
      <c r="F170" s="139"/>
      <c r="G170" s="140"/>
      <c r="H170" s="140"/>
      <c r="I170" s="140"/>
      <c r="J170" s="141"/>
    </row>
    <row r="171" spans="1:10">
      <c r="A171" s="136" t="s">
        <v>89</v>
      </c>
      <c r="B171" s="137"/>
      <c r="C171" s="138"/>
      <c r="D171" s="139"/>
      <c r="E171" s="140"/>
      <c r="F171" s="139"/>
      <c r="G171" s="140"/>
      <c r="H171" s="140"/>
      <c r="I171" s="140"/>
      <c r="J171" s="141"/>
    </row>
    <row r="172" spans="1:10" ht="14.25" thickBot="1">
      <c r="A172" s="142" t="s">
        <v>90</v>
      </c>
      <c r="B172" s="143"/>
      <c r="C172" s="144"/>
      <c r="D172" s="145"/>
      <c r="E172" s="146"/>
      <c r="F172" s="145"/>
      <c r="G172" s="146"/>
      <c r="H172" s="146"/>
      <c r="I172" s="146"/>
      <c r="J172" s="147"/>
    </row>
    <row r="173" spans="1:10" ht="14.25" thickBot="1">
      <c r="A173" s="157"/>
      <c r="B173" s="149" t="s">
        <v>91</v>
      </c>
      <c r="C173" s="150"/>
      <c r="D173" s="158"/>
      <c r="E173" s="150">
        <f>SUM(E170:E172)</f>
        <v>0</v>
      </c>
      <c r="F173" s="150">
        <f>SUM(F170:F172)</f>
        <v>0</v>
      </c>
      <c r="G173" s="150">
        <f>SUM(G170:G172)</f>
        <v>0</v>
      </c>
      <c r="H173" s="150"/>
      <c r="I173" s="150"/>
      <c r="J173" s="159"/>
    </row>
    <row r="176" spans="1:10" ht="15">
      <c r="A176" s="624" t="s">
        <v>92</v>
      </c>
      <c r="B176" s="625"/>
      <c r="C176" s="625"/>
      <c r="D176" s="625"/>
      <c r="E176" s="625"/>
      <c r="F176" s="625"/>
      <c r="G176" s="625"/>
      <c r="H176" s="625"/>
      <c r="I176" s="625"/>
      <c r="J176" s="625"/>
    </row>
    <row r="177" spans="1:10" ht="14.25" thickBot="1">
      <c r="A177" s="160"/>
      <c r="B177" s="161"/>
      <c r="C177" s="161"/>
      <c r="D177" s="161"/>
      <c r="E177" s="160"/>
      <c r="F177" s="160"/>
      <c r="G177" s="160"/>
      <c r="H177" s="160"/>
      <c r="I177" s="160"/>
      <c r="J177" s="160"/>
    </row>
    <row r="178" spans="1:10" ht="14.25" thickBot="1">
      <c r="A178" s="626" t="s">
        <v>93</v>
      </c>
      <c r="B178" s="627"/>
      <c r="C178" s="627"/>
      <c r="D178" s="628"/>
      <c r="E178" s="632" t="s">
        <v>55</v>
      </c>
      <c r="F178" s="634" t="s">
        <v>94</v>
      </c>
      <c r="G178" s="635"/>
      <c r="H178" s="635"/>
      <c r="I178" s="636"/>
      <c r="J178" s="637" t="s">
        <v>56</v>
      </c>
    </row>
    <row r="179" spans="1:10" ht="26.25" thickBot="1">
      <c r="A179" s="629"/>
      <c r="B179" s="630"/>
      <c r="C179" s="630"/>
      <c r="D179" s="631"/>
      <c r="E179" s="633"/>
      <c r="F179" s="484" t="s">
        <v>26</v>
      </c>
      <c r="G179" s="162" t="s">
        <v>95</v>
      </c>
      <c r="H179" s="162" t="s">
        <v>96</v>
      </c>
      <c r="I179" s="485" t="s">
        <v>435</v>
      </c>
      <c r="J179" s="638"/>
    </row>
    <row r="180" spans="1:10">
      <c r="A180" s="163">
        <v>1</v>
      </c>
      <c r="B180" s="607" t="s">
        <v>65</v>
      </c>
      <c r="C180" s="608"/>
      <c r="D180" s="609"/>
      <c r="E180" s="164"/>
      <c r="F180" s="165"/>
      <c r="G180" s="165"/>
      <c r="H180" s="165"/>
      <c r="I180" s="480"/>
      <c r="J180" s="482">
        <f>E180+F180-G180-H180+I180</f>
        <v>0</v>
      </c>
    </row>
    <row r="181" spans="1:10">
      <c r="A181" s="166"/>
      <c r="B181" s="610" t="s">
        <v>97</v>
      </c>
      <c r="C181" s="611"/>
      <c r="D181" s="612"/>
      <c r="E181" s="167"/>
      <c r="F181" s="486"/>
      <c r="G181" s="486"/>
      <c r="H181" s="486"/>
      <c r="I181" s="487"/>
      <c r="J181" s="482">
        <f t="shared" ref="J181:J184" si="11">E181+F181-G181-H181+I181</f>
        <v>0</v>
      </c>
    </row>
    <row r="182" spans="1:10">
      <c r="A182" s="169" t="s">
        <v>98</v>
      </c>
      <c r="B182" s="613" t="s">
        <v>99</v>
      </c>
      <c r="C182" s="614"/>
      <c r="D182" s="615"/>
      <c r="E182" s="170">
        <v>0</v>
      </c>
      <c r="F182" s="171">
        <v>220.25</v>
      </c>
      <c r="G182" s="171"/>
      <c r="H182" s="171"/>
      <c r="I182" s="481">
        <v>11526.27</v>
      </c>
      <c r="J182" s="482">
        <f t="shared" si="11"/>
        <v>11746.52</v>
      </c>
    </row>
    <row r="183" spans="1:10">
      <c r="A183" s="169"/>
      <c r="B183" s="610" t="s">
        <v>97</v>
      </c>
      <c r="C183" s="611"/>
      <c r="D183" s="612"/>
      <c r="E183" s="172"/>
      <c r="F183" s="171"/>
      <c r="G183" s="171"/>
      <c r="H183" s="171"/>
      <c r="I183" s="481"/>
      <c r="J183" s="482">
        <f t="shared" si="11"/>
        <v>0</v>
      </c>
    </row>
    <row r="184" spans="1:10" ht="14.25" thickBot="1">
      <c r="A184" s="173" t="s">
        <v>100</v>
      </c>
      <c r="B184" s="613" t="s">
        <v>101</v>
      </c>
      <c r="C184" s="614"/>
      <c r="D184" s="615"/>
      <c r="E184" s="170"/>
      <c r="F184" s="171"/>
      <c r="G184" s="171"/>
      <c r="H184" s="171"/>
      <c r="I184" s="481"/>
      <c r="J184" s="482">
        <f t="shared" si="11"/>
        <v>0</v>
      </c>
    </row>
    <row r="185" spans="1:10" ht="14.25" thickBot="1">
      <c r="A185" s="616" t="s">
        <v>102</v>
      </c>
      <c r="B185" s="617"/>
      <c r="C185" s="617"/>
      <c r="D185" s="618"/>
      <c r="E185" s="174">
        <f t="shared" ref="E185:J185" si="12">E180+E182+E184</f>
        <v>0</v>
      </c>
      <c r="F185" s="174">
        <f t="shared" si="12"/>
        <v>220.25</v>
      </c>
      <c r="G185" s="174">
        <f t="shared" si="12"/>
        <v>0</v>
      </c>
      <c r="H185" s="174">
        <f t="shared" si="12"/>
        <v>0</v>
      </c>
      <c r="I185" s="276">
        <f t="shared" si="12"/>
        <v>11526.27</v>
      </c>
      <c r="J185" s="483">
        <f t="shared" si="12"/>
        <v>11746.52</v>
      </c>
    </row>
    <row r="186" spans="1:10">
      <c r="A186"/>
      <c r="B186"/>
      <c r="C186"/>
      <c r="D186"/>
      <c r="E186"/>
      <c r="F186"/>
      <c r="G186"/>
      <c r="H186"/>
      <c r="I186"/>
      <c r="J186"/>
    </row>
    <row r="187" spans="1:10" ht="14.25">
      <c r="A187" s="176" t="s">
        <v>103</v>
      </c>
      <c r="B187"/>
      <c r="C187"/>
      <c r="D187"/>
      <c r="E187"/>
      <c r="F187"/>
      <c r="G187"/>
      <c r="H187"/>
      <c r="I187"/>
      <c r="J187"/>
    </row>
    <row r="188" spans="1:10" ht="14.25">
      <c r="A188" s="176" t="s">
        <v>104</v>
      </c>
      <c r="B188"/>
      <c r="C188"/>
      <c r="D188"/>
      <c r="E188"/>
      <c r="F188"/>
      <c r="G188"/>
      <c r="H188"/>
      <c r="I188"/>
      <c r="J188"/>
    </row>
    <row r="190" spans="1:10" ht="14.25">
      <c r="A190" s="646" t="s">
        <v>105</v>
      </c>
      <c r="B190" s="646"/>
      <c r="C190" s="646"/>
      <c r="D190" s="646"/>
      <c r="E190" s="646"/>
      <c r="F190" s="646"/>
      <c r="G190" s="646"/>
      <c r="H190" s="373"/>
    </row>
    <row r="191" spans="1:10" ht="14.25" thickBot="1">
      <c r="A191" s="177"/>
      <c r="B191" s="178"/>
      <c r="C191" s="179"/>
      <c r="D191" s="179"/>
      <c r="E191" s="179"/>
      <c r="F191" s="179"/>
      <c r="G191" s="179"/>
      <c r="H191" s="179"/>
    </row>
    <row r="192" spans="1:10" ht="26.25" thickBot="1">
      <c r="A192" s="647" t="s">
        <v>106</v>
      </c>
      <c r="B192" s="648"/>
      <c r="C192" s="180" t="s">
        <v>107</v>
      </c>
      <c r="D192" s="181" t="s">
        <v>108</v>
      </c>
      <c r="E192" s="182" t="s">
        <v>109</v>
      </c>
      <c r="F192" s="181" t="s">
        <v>110</v>
      </c>
      <c r="G192" s="183" t="s">
        <v>111</v>
      </c>
      <c r="H192" s="498"/>
    </row>
    <row r="193" spans="1:8" ht="26.25" customHeight="1">
      <c r="A193" s="649" t="s">
        <v>112</v>
      </c>
      <c r="B193" s="645"/>
      <c r="C193" s="184"/>
      <c r="D193" s="184"/>
      <c r="E193" s="184"/>
      <c r="F193" s="184"/>
      <c r="G193" s="185">
        <f>C193+D193-E193-F193</f>
        <v>0</v>
      </c>
      <c r="H193" s="497"/>
    </row>
    <row r="194" spans="1:8" ht="25.5" customHeight="1">
      <c r="A194" s="639" t="s">
        <v>113</v>
      </c>
      <c r="B194" s="640"/>
      <c r="C194" s="186"/>
      <c r="D194" s="186"/>
      <c r="E194" s="186"/>
      <c r="F194" s="186"/>
      <c r="G194" s="187">
        <f t="shared" ref="G194:G201" si="13">C194+D194-E194-F194</f>
        <v>0</v>
      </c>
      <c r="H194" s="497"/>
    </row>
    <row r="195" spans="1:8">
      <c r="A195" s="639" t="s">
        <v>114</v>
      </c>
      <c r="B195" s="640"/>
      <c r="C195" s="186"/>
      <c r="D195" s="186"/>
      <c r="E195" s="186"/>
      <c r="F195" s="186"/>
      <c r="G195" s="187">
        <f t="shared" si="13"/>
        <v>0</v>
      </c>
      <c r="H195" s="497"/>
    </row>
    <row r="196" spans="1:8">
      <c r="A196" s="639" t="s">
        <v>115</v>
      </c>
      <c r="B196" s="640"/>
      <c r="C196" s="186"/>
      <c r="D196" s="186"/>
      <c r="E196" s="186"/>
      <c r="F196" s="186"/>
      <c r="G196" s="187">
        <f t="shared" si="13"/>
        <v>0</v>
      </c>
      <c r="H196" s="497"/>
    </row>
    <row r="197" spans="1:8" ht="38.25" customHeight="1">
      <c r="A197" s="639" t="s">
        <v>116</v>
      </c>
      <c r="B197" s="640"/>
      <c r="C197" s="186"/>
      <c r="D197" s="186"/>
      <c r="E197" s="186"/>
      <c r="F197" s="186"/>
      <c r="G197" s="187">
        <f t="shared" si="13"/>
        <v>0</v>
      </c>
      <c r="H197" s="497"/>
    </row>
    <row r="198" spans="1:8" ht="25.5" customHeight="1">
      <c r="A198" s="641" t="s">
        <v>117</v>
      </c>
      <c r="B198" s="640"/>
      <c r="C198" s="186"/>
      <c r="D198" s="186"/>
      <c r="E198" s="186"/>
      <c r="F198" s="186"/>
      <c r="G198" s="187">
        <f t="shared" si="13"/>
        <v>0</v>
      </c>
      <c r="H198" s="497"/>
    </row>
    <row r="199" spans="1:8">
      <c r="A199" s="641" t="s">
        <v>118</v>
      </c>
      <c r="B199" s="640"/>
      <c r="C199" s="186"/>
      <c r="D199" s="186"/>
      <c r="E199" s="186"/>
      <c r="F199" s="186"/>
      <c r="G199" s="187">
        <f t="shared" si="13"/>
        <v>0</v>
      </c>
      <c r="H199" s="497"/>
    </row>
    <row r="200" spans="1:8" ht="24.75" customHeight="1">
      <c r="A200" s="641" t="s">
        <v>119</v>
      </c>
      <c r="B200" s="640"/>
      <c r="C200" s="186"/>
      <c r="D200" s="186"/>
      <c r="E200" s="186"/>
      <c r="F200" s="186"/>
      <c r="G200" s="187">
        <f t="shared" si="13"/>
        <v>0</v>
      </c>
      <c r="H200" s="497"/>
    </row>
    <row r="201" spans="1:8" ht="27.75" customHeight="1" thickBot="1">
      <c r="A201" s="642" t="s">
        <v>120</v>
      </c>
      <c r="B201" s="643"/>
      <c r="C201" s="188"/>
      <c r="D201" s="188"/>
      <c r="E201" s="188"/>
      <c r="F201" s="188"/>
      <c r="G201" s="189">
        <f t="shared" si="13"/>
        <v>0</v>
      </c>
      <c r="H201" s="497"/>
    </row>
    <row r="202" spans="1:8">
      <c r="A202" s="644" t="s">
        <v>121</v>
      </c>
      <c r="B202" s="645"/>
      <c r="C202" s="190">
        <f>SUM(C203:C222)</f>
        <v>0</v>
      </c>
      <c r="D202" s="190">
        <f>SUM(D203:D222)</f>
        <v>0</v>
      </c>
      <c r="E202" s="190">
        <f>SUM(E203:E222)</f>
        <v>0</v>
      </c>
      <c r="F202" s="190">
        <f>SUM(F203:F222)</f>
        <v>0</v>
      </c>
      <c r="G202" s="191">
        <f>SUM(G203:G222)</f>
        <v>0</v>
      </c>
      <c r="H202" s="497"/>
    </row>
    <row r="203" spans="1:8">
      <c r="A203" s="651" t="s">
        <v>122</v>
      </c>
      <c r="B203" s="640"/>
      <c r="C203" s="192"/>
      <c r="D203" s="192"/>
      <c r="E203" s="193"/>
      <c r="F203" s="193"/>
      <c r="G203" s="187">
        <f t="shared" ref="G203:G222" si="14">C203+D203-E203-F203</f>
        <v>0</v>
      </c>
      <c r="H203" s="478"/>
    </row>
    <row r="204" spans="1:8">
      <c r="A204" s="651" t="s">
        <v>123</v>
      </c>
      <c r="B204" s="640"/>
      <c r="C204" s="192"/>
      <c r="D204" s="192"/>
      <c r="E204" s="193"/>
      <c r="F204" s="193"/>
      <c r="G204" s="187">
        <f t="shared" si="14"/>
        <v>0</v>
      </c>
      <c r="H204" s="478"/>
    </row>
    <row r="205" spans="1:8" ht="13.5" customHeight="1">
      <c r="A205" s="651" t="s">
        <v>124</v>
      </c>
      <c r="B205" s="640"/>
      <c r="C205" s="192"/>
      <c r="D205" s="192"/>
      <c r="E205" s="193"/>
      <c r="F205" s="193"/>
      <c r="G205" s="187">
        <f t="shared" si="14"/>
        <v>0</v>
      </c>
      <c r="H205" s="478"/>
    </row>
    <row r="206" spans="1:8">
      <c r="A206" s="652" t="s">
        <v>125</v>
      </c>
      <c r="B206" s="640"/>
      <c r="C206" s="192"/>
      <c r="D206" s="192"/>
      <c r="E206" s="193"/>
      <c r="F206" s="193"/>
      <c r="G206" s="187">
        <f t="shared" si="14"/>
        <v>0</v>
      </c>
      <c r="H206" s="478"/>
    </row>
    <row r="207" spans="1:8">
      <c r="A207" s="650" t="s">
        <v>126</v>
      </c>
      <c r="B207" s="640"/>
      <c r="C207" s="192"/>
      <c r="D207" s="192"/>
      <c r="E207" s="193"/>
      <c r="F207" s="193"/>
      <c r="G207" s="187">
        <f t="shared" si="14"/>
        <v>0</v>
      </c>
      <c r="H207" s="478"/>
    </row>
    <row r="208" spans="1:8">
      <c r="A208" s="650" t="s">
        <v>127</v>
      </c>
      <c r="B208" s="640"/>
      <c r="C208" s="192"/>
      <c r="D208" s="192"/>
      <c r="E208" s="193"/>
      <c r="F208" s="193"/>
      <c r="G208" s="187">
        <f t="shared" si="14"/>
        <v>0</v>
      </c>
      <c r="H208" s="478"/>
    </row>
    <row r="209" spans="1:8">
      <c r="A209" s="650" t="s">
        <v>128</v>
      </c>
      <c r="B209" s="640"/>
      <c r="C209" s="192"/>
      <c r="D209" s="192"/>
      <c r="E209" s="193"/>
      <c r="F209" s="193"/>
      <c r="G209" s="187">
        <f t="shared" si="14"/>
        <v>0</v>
      </c>
      <c r="H209" s="478"/>
    </row>
    <row r="210" spans="1:8">
      <c r="A210" s="650" t="s">
        <v>129</v>
      </c>
      <c r="B210" s="640"/>
      <c r="C210" s="192"/>
      <c r="D210" s="192"/>
      <c r="E210" s="193"/>
      <c r="F210" s="193"/>
      <c r="G210" s="187">
        <f t="shared" si="14"/>
        <v>0</v>
      </c>
      <c r="H210" s="478"/>
    </row>
    <row r="211" spans="1:8">
      <c r="A211" s="650" t="s">
        <v>130</v>
      </c>
      <c r="B211" s="640"/>
      <c r="C211" s="192"/>
      <c r="D211" s="192"/>
      <c r="E211" s="193"/>
      <c r="F211" s="193"/>
      <c r="G211" s="187">
        <f t="shared" si="14"/>
        <v>0</v>
      </c>
      <c r="H211" s="478"/>
    </row>
    <row r="212" spans="1:8">
      <c r="A212" s="650" t="s">
        <v>131</v>
      </c>
      <c r="B212" s="640"/>
      <c r="C212" s="192"/>
      <c r="D212" s="192"/>
      <c r="E212" s="193"/>
      <c r="F212" s="193"/>
      <c r="G212" s="187">
        <f t="shared" si="14"/>
        <v>0</v>
      </c>
      <c r="H212" s="478"/>
    </row>
    <row r="213" spans="1:8">
      <c r="A213" s="650" t="s">
        <v>132</v>
      </c>
      <c r="B213" s="640"/>
      <c r="C213" s="192"/>
      <c r="D213" s="192"/>
      <c r="E213" s="193"/>
      <c r="F213" s="193"/>
      <c r="G213" s="187">
        <f t="shared" si="14"/>
        <v>0</v>
      </c>
      <c r="H213" s="478"/>
    </row>
    <row r="214" spans="1:8">
      <c r="A214" s="650" t="s">
        <v>133</v>
      </c>
      <c r="B214" s="640"/>
      <c r="C214" s="192"/>
      <c r="D214" s="192"/>
      <c r="E214" s="193"/>
      <c r="F214" s="193"/>
      <c r="G214" s="187">
        <f t="shared" si="14"/>
        <v>0</v>
      </c>
      <c r="H214" s="478"/>
    </row>
    <row r="215" spans="1:8">
      <c r="A215" s="650" t="s">
        <v>134</v>
      </c>
      <c r="B215" s="640"/>
      <c r="C215" s="192"/>
      <c r="D215" s="192"/>
      <c r="E215" s="193"/>
      <c r="F215" s="193"/>
      <c r="G215" s="187">
        <f t="shared" si="14"/>
        <v>0</v>
      </c>
      <c r="H215" s="478"/>
    </row>
    <row r="216" spans="1:8">
      <c r="A216" s="653" t="s">
        <v>135</v>
      </c>
      <c r="B216" s="640"/>
      <c r="C216" s="192"/>
      <c r="D216" s="192"/>
      <c r="E216" s="193"/>
      <c r="F216" s="193"/>
      <c r="G216" s="187">
        <f>C216+D216-E216-F216</f>
        <v>0</v>
      </c>
      <c r="H216" s="478"/>
    </row>
    <row r="217" spans="1:8">
      <c r="A217" s="653" t="s">
        <v>136</v>
      </c>
      <c r="B217" s="640"/>
      <c r="C217" s="192"/>
      <c r="D217" s="192"/>
      <c r="E217" s="193"/>
      <c r="F217" s="193"/>
      <c r="G217" s="187">
        <f>C217+D217-E217-F217</f>
        <v>0</v>
      </c>
      <c r="H217" s="478"/>
    </row>
    <row r="218" spans="1:8">
      <c r="A218" s="652" t="s">
        <v>137</v>
      </c>
      <c r="B218" s="640"/>
      <c r="C218" s="192"/>
      <c r="D218" s="192"/>
      <c r="E218" s="193"/>
      <c r="F218" s="193"/>
      <c r="G218" s="187">
        <f t="shared" si="14"/>
        <v>0</v>
      </c>
      <c r="H218" s="478"/>
    </row>
    <row r="219" spans="1:8">
      <c r="A219" s="652" t="s">
        <v>138</v>
      </c>
      <c r="B219" s="640"/>
      <c r="C219" s="192"/>
      <c r="D219" s="192"/>
      <c r="E219" s="193"/>
      <c r="F219" s="193"/>
      <c r="G219" s="187">
        <f t="shared" si="14"/>
        <v>0</v>
      </c>
      <c r="H219" s="478"/>
    </row>
    <row r="220" spans="1:8">
      <c r="A220" s="653" t="s">
        <v>139</v>
      </c>
      <c r="B220" s="640"/>
      <c r="C220" s="192"/>
      <c r="D220" s="192"/>
      <c r="E220" s="193"/>
      <c r="F220" s="193"/>
      <c r="G220" s="187">
        <f t="shared" si="14"/>
        <v>0</v>
      </c>
      <c r="H220" s="478"/>
    </row>
    <row r="221" spans="1:8">
      <c r="A221" s="653" t="s">
        <v>140</v>
      </c>
      <c r="B221" s="640"/>
      <c r="C221" s="192"/>
      <c r="D221" s="192"/>
      <c r="E221" s="193"/>
      <c r="F221" s="193"/>
      <c r="G221" s="187">
        <f t="shared" si="14"/>
        <v>0</v>
      </c>
      <c r="H221" s="478"/>
    </row>
    <row r="222" spans="1:8" ht="14.25" thickBot="1">
      <c r="A222" s="654" t="s">
        <v>141</v>
      </c>
      <c r="B222" s="643"/>
      <c r="C222" s="194"/>
      <c r="D222" s="194"/>
      <c r="E222" s="193"/>
      <c r="F222" s="193"/>
      <c r="G222" s="187">
        <f t="shared" si="14"/>
        <v>0</v>
      </c>
      <c r="H222" s="478"/>
    </row>
    <row r="223" spans="1:8" ht="14.25" thickBot="1">
      <c r="A223" s="655" t="s">
        <v>142</v>
      </c>
      <c r="B223" s="656"/>
      <c r="C223" s="195">
        <f>SUM(C193:C202)</f>
        <v>0</v>
      </c>
      <c r="D223" s="195">
        <f>SUM(D193:D202)</f>
        <v>0</v>
      </c>
      <c r="E223" s="195">
        <f>SUM(E193:E202)</f>
        <v>0</v>
      </c>
      <c r="F223" s="195">
        <f>SUM(F193:F202)</f>
        <v>0</v>
      </c>
      <c r="G223" s="196">
        <f>SUM(G193:G202)</f>
        <v>0</v>
      </c>
      <c r="H223" s="479"/>
    </row>
    <row r="224" spans="1:8">
      <c r="A224"/>
      <c r="B224"/>
      <c r="C224"/>
      <c r="D224"/>
      <c r="E224"/>
      <c r="F224"/>
      <c r="G224"/>
      <c r="H224"/>
    </row>
    <row r="225" spans="1:8" ht="14.25">
      <c r="A225" s="197"/>
      <c r="B225" s="197"/>
      <c r="C225" s="197"/>
      <c r="D225" s="197"/>
      <c r="E225" s="197"/>
      <c r="F225" s="197"/>
      <c r="G225" s="197"/>
      <c r="H225" s="197"/>
    </row>
    <row r="226" spans="1:8" ht="14.25">
      <c r="A226" s="619" t="s">
        <v>143</v>
      </c>
      <c r="B226" s="619"/>
      <c r="C226" s="619"/>
    </row>
    <row r="227" spans="1:8" ht="15">
      <c r="A227" s="198"/>
      <c r="B227" s="198"/>
      <c r="C227" s="198"/>
    </row>
    <row r="228" spans="1:8" ht="19.5" thickBot="1">
      <c r="A228" s="199"/>
      <c r="B228" s="199"/>
      <c r="C228" s="199"/>
    </row>
    <row r="229" spans="1:8" ht="14.25" thickBot="1">
      <c r="A229" s="655" t="s">
        <v>34</v>
      </c>
      <c r="B229" s="657"/>
      <c r="C229" s="200" t="s">
        <v>55</v>
      </c>
      <c r="D229" s="201" t="s">
        <v>56</v>
      </c>
    </row>
    <row r="230" spans="1:8" ht="14.25" thickBot="1">
      <c r="A230" s="655" t="s">
        <v>144</v>
      </c>
      <c r="B230" s="657"/>
      <c r="C230" s="200"/>
      <c r="D230" s="201"/>
    </row>
    <row r="231" spans="1:8">
      <c r="A231" s="660" t="s">
        <v>145</v>
      </c>
      <c r="B231" s="661"/>
      <c r="C231" s="202"/>
      <c r="D231" s="203"/>
    </row>
    <row r="232" spans="1:8">
      <c r="A232" s="662" t="s">
        <v>146</v>
      </c>
      <c r="B232" s="663"/>
      <c r="C232" s="204"/>
      <c r="D232" s="205"/>
    </row>
    <row r="233" spans="1:8" ht="14.25" thickBot="1">
      <c r="A233" s="658" t="s">
        <v>147</v>
      </c>
      <c r="B233" s="659"/>
      <c r="C233" s="204"/>
      <c r="D233" s="205"/>
    </row>
    <row r="234" spans="1:8" ht="26.25" customHeight="1" thickBot="1">
      <c r="A234" s="655" t="s">
        <v>148</v>
      </c>
      <c r="B234" s="657"/>
      <c r="C234" s="206">
        <f>SUM(C235:C237)</f>
        <v>0</v>
      </c>
      <c r="D234" s="207">
        <f>SUM(D235:D237)</f>
        <v>0</v>
      </c>
    </row>
    <row r="235" spans="1:8" ht="25.5" customHeight="1">
      <c r="A235" s="660" t="s">
        <v>145</v>
      </c>
      <c r="B235" s="661"/>
      <c r="C235" s="202"/>
      <c r="D235" s="203"/>
    </row>
    <row r="236" spans="1:8">
      <c r="A236" s="662" t="s">
        <v>146</v>
      </c>
      <c r="B236" s="663"/>
      <c r="C236" s="204"/>
      <c r="D236" s="205"/>
    </row>
    <row r="237" spans="1:8" ht="14.25" thickBot="1">
      <c r="A237" s="658" t="s">
        <v>147</v>
      </c>
      <c r="B237" s="659"/>
      <c r="C237" s="204"/>
      <c r="D237" s="205"/>
    </row>
    <row r="238" spans="1:8" ht="26.25" customHeight="1" thickBot="1">
      <c r="A238" s="655" t="s">
        <v>149</v>
      </c>
      <c r="B238" s="657"/>
      <c r="C238" s="208">
        <f>SUM(C239:C241)</f>
        <v>0</v>
      </c>
      <c r="D238" s="209">
        <f>SUM(D239:D241)</f>
        <v>0</v>
      </c>
    </row>
    <row r="239" spans="1:8" ht="25.5" customHeight="1">
      <c r="A239" s="660" t="s">
        <v>145</v>
      </c>
      <c r="B239" s="661"/>
      <c r="C239" s="202"/>
      <c r="D239" s="203"/>
    </row>
    <row r="240" spans="1:8">
      <c r="A240" s="662" t="s">
        <v>146</v>
      </c>
      <c r="B240" s="663"/>
      <c r="C240" s="204"/>
      <c r="D240" s="205"/>
    </row>
    <row r="241" spans="1:5" ht="14.25" thickBot="1">
      <c r="A241" s="658" t="s">
        <v>147</v>
      </c>
      <c r="B241" s="659"/>
      <c r="C241" s="204"/>
      <c r="D241" s="205"/>
    </row>
    <row r="242" spans="1:5" ht="14.25" thickBot="1">
      <c r="A242" s="655" t="s">
        <v>150</v>
      </c>
      <c r="B242" s="657"/>
      <c r="C242" s="210">
        <f>C234+C238</f>
        <v>0</v>
      </c>
      <c r="D242" s="209">
        <f>D234+D238</f>
        <v>0</v>
      </c>
    </row>
    <row r="245" spans="1:5" ht="60.75" customHeight="1">
      <c r="A245" s="619" t="s">
        <v>151</v>
      </c>
      <c r="B245" s="619"/>
      <c r="C245" s="619"/>
      <c r="D245" s="620"/>
    </row>
    <row r="246" spans="1:5" ht="14.25" thickBot="1">
      <c r="A246" s="211"/>
      <c r="B246" s="211"/>
      <c r="C246" s="211"/>
    </row>
    <row r="247" spans="1:5" ht="14.25" thickBot="1">
      <c r="A247" s="668" t="s">
        <v>152</v>
      </c>
      <c r="B247" s="669"/>
      <c r="C247" s="122" t="s">
        <v>107</v>
      </c>
      <c r="D247" s="212" t="s">
        <v>111</v>
      </c>
    </row>
    <row r="248" spans="1:5" ht="25.5" customHeight="1">
      <c r="A248" s="670" t="s">
        <v>153</v>
      </c>
      <c r="B248" s="671"/>
      <c r="C248" s="213"/>
      <c r="D248" s="214"/>
    </row>
    <row r="249" spans="1:5" ht="26.25" customHeight="1" thickBot="1">
      <c r="A249" s="672" t="s">
        <v>154</v>
      </c>
      <c r="B249" s="673"/>
      <c r="C249" s="215"/>
      <c r="D249" s="216"/>
    </row>
    <row r="250" spans="1:5" ht="14.25" thickBot="1">
      <c r="A250" s="674" t="s">
        <v>142</v>
      </c>
      <c r="B250" s="675"/>
      <c r="C250" s="217">
        <f>SUM(C248:C249)</f>
        <v>0</v>
      </c>
      <c r="D250" s="218">
        <f>SUM(D248:D249)</f>
        <v>0</v>
      </c>
    </row>
    <row r="256" spans="1:5" ht="14.25">
      <c r="A256" s="676" t="s">
        <v>155</v>
      </c>
      <c r="B256" s="676"/>
      <c r="C256" s="676"/>
      <c r="D256" s="676"/>
      <c r="E256" s="676"/>
    </row>
    <row r="257" spans="1:5" ht="14.25" thickBot="1">
      <c r="A257" s="219"/>
      <c r="B257" s="220"/>
      <c r="C257" s="220"/>
      <c r="D257" s="220"/>
      <c r="E257" s="220"/>
    </row>
    <row r="258" spans="1:5" ht="14.25" thickBot="1">
      <c r="A258" s="221" t="s">
        <v>156</v>
      </c>
      <c r="B258" s="664" t="s">
        <v>157</v>
      </c>
      <c r="C258" s="665"/>
      <c r="D258" s="664" t="s">
        <v>158</v>
      </c>
      <c r="E258" s="665"/>
    </row>
    <row r="259" spans="1:5" ht="14.25" thickBot="1">
      <c r="A259" s="222"/>
      <c r="B259" s="223" t="s">
        <v>159</v>
      </c>
      <c r="C259" s="224" t="s">
        <v>160</v>
      </c>
      <c r="D259" s="225" t="s">
        <v>161</v>
      </c>
      <c r="E259" s="224" t="s">
        <v>162</v>
      </c>
    </row>
    <row r="260" spans="1:5" ht="14.25" thickBot="1">
      <c r="A260" s="226" t="s">
        <v>163</v>
      </c>
      <c r="B260" s="664"/>
      <c r="C260" s="666"/>
      <c r="D260" s="666"/>
      <c r="E260" s="667"/>
    </row>
    <row r="261" spans="1:5">
      <c r="A261" s="227" t="s">
        <v>164</v>
      </c>
      <c r="B261" s="228"/>
      <c r="C261" s="228"/>
      <c r="D261" s="229"/>
      <c r="E261" s="228"/>
    </row>
    <row r="262" spans="1:5" ht="25.5">
      <c r="A262" s="227" t="s">
        <v>165</v>
      </c>
      <c r="B262" s="228"/>
      <c r="C262" s="228"/>
      <c r="D262" s="229"/>
      <c r="E262" s="228"/>
    </row>
    <row r="263" spans="1:5">
      <c r="A263" s="227" t="s">
        <v>166</v>
      </c>
      <c r="B263" s="228"/>
      <c r="C263" s="228"/>
      <c r="D263" s="229"/>
      <c r="E263" s="228"/>
    </row>
    <row r="264" spans="1:5">
      <c r="A264" s="227" t="s">
        <v>167</v>
      </c>
      <c r="B264" s="230"/>
      <c r="C264" s="230"/>
      <c r="D264" s="231"/>
      <c r="E264" s="230"/>
    </row>
    <row r="265" spans="1:5">
      <c r="A265" s="232" t="s">
        <v>90</v>
      </c>
      <c r="B265" s="230"/>
      <c r="C265" s="230"/>
      <c r="D265" s="231"/>
      <c r="E265" s="230"/>
    </row>
    <row r="266" spans="1:5" ht="14.25" thickBot="1">
      <c r="A266" s="233" t="s">
        <v>90</v>
      </c>
      <c r="B266" s="234"/>
      <c r="C266" s="234"/>
      <c r="D266" s="235"/>
      <c r="E266" s="234"/>
    </row>
    <row r="267" spans="1:5" ht="14.25" thickBot="1">
      <c r="A267" s="236" t="s">
        <v>142</v>
      </c>
      <c r="B267" s="150">
        <f>SUM(B261:B264)</f>
        <v>0</v>
      </c>
      <c r="C267" s="150">
        <f>SUM(C261:C264)</f>
        <v>0</v>
      </c>
      <c r="D267" s="150">
        <f>SUM(D261:D264)</f>
        <v>0</v>
      </c>
      <c r="E267" s="150">
        <f>SUM(E261:E264)</f>
        <v>0</v>
      </c>
    </row>
    <row r="268" spans="1:5" ht="14.25" thickBot="1">
      <c r="A268" s="226" t="s">
        <v>168</v>
      </c>
      <c r="B268" s="664"/>
      <c r="C268" s="666"/>
      <c r="D268" s="666"/>
      <c r="E268" s="667"/>
    </row>
    <row r="269" spans="1:5">
      <c r="A269" s="227" t="s">
        <v>164</v>
      </c>
      <c r="B269" s="228"/>
      <c r="C269" s="228"/>
      <c r="D269" s="229"/>
      <c r="E269" s="228"/>
    </row>
    <row r="270" spans="1:5" ht="25.5">
      <c r="A270" s="227" t="s">
        <v>165</v>
      </c>
      <c r="B270" s="228"/>
      <c r="C270" s="228"/>
      <c r="D270" s="229"/>
      <c r="E270" s="228"/>
    </row>
    <row r="271" spans="1:5">
      <c r="A271" s="227" t="s">
        <v>166</v>
      </c>
      <c r="B271" s="228"/>
      <c r="C271" s="228"/>
      <c r="D271" s="229"/>
      <c r="E271" s="228"/>
    </row>
    <row r="272" spans="1:5">
      <c r="A272" s="227" t="s">
        <v>167</v>
      </c>
      <c r="B272" s="230"/>
      <c r="C272" s="230"/>
      <c r="D272" s="231"/>
      <c r="E272" s="230"/>
    </row>
    <row r="273" spans="1:8">
      <c r="A273" s="232" t="s">
        <v>90</v>
      </c>
      <c r="B273" s="230"/>
      <c r="C273" s="230"/>
      <c r="D273" s="231"/>
      <c r="E273" s="230"/>
    </row>
    <row r="274" spans="1:8" ht="14.25" thickBot="1">
      <c r="A274" s="233" t="s">
        <v>90</v>
      </c>
      <c r="B274" s="234"/>
      <c r="C274" s="234"/>
      <c r="D274" s="235"/>
      <c r="E274" s="234"/>
    </row>
    <row r="275" spans="1:8" ht="14.25" thickBot="1">
      <c r="A275" s="237" t="s">
        <v>142</v>
      </c>
      <c r="B275" s="150">
        <f>SUM(B269:B272)</f>
        <v>0</v>
      </c>
      <c r="C275" s="150">
        <f>SUM(C269:C272)</f>
        <v>0</v>
      </c>
      <c r="D275" s="150">
        <f>SUM(D269:D272)</f>
        <v>0</v>
      </c>
      <c r="E275" s="150">
        <f>SUM(E269:E272)</f>
        <v>0</v>
      </c>
    </row>
    <row r="278" spans="1:8" ht="29.25" customHeight="1">
      <c r="A278" s="619" t="s">
        <v>169</v>
      </c>
      <c r="B278" s="619"/>
      <c r="C278" s="619"/>
      <c r="D278" s="620"/>
      <c r="G278" s="238"/>
      <c r="H278" s="238"/>
    </row>
    <row r="279" spans="1:8" ht="14.25" thickBot="1">
      <c r="A279" s="239"/>
      <c r="B279" s="240"/>
      <c r="C279" s="240"/>
      <c r="G279" s="238"/>
      <c r="H279" s="238"/>
    </row>
    <row r="280" spans="1:8" ht="64.5" thickBot="1">
      <c r="A280" s="621" t="s">
        <v>170</v>
      </c>
      <c r="B280" s="623"/>
      <c r="C280" s="122" t="s">
        <v>107</v>
      </c>
      <c r="D280" s="212" t="s">
        <v>56</v>
      </c>
      <c r="E280" s="212" t="s">
        <v>171</v>
      </c>
      <c r="G280" s="241"/>
      <c r="H280" s="241"/>
    </row>
    <row r="281" spans="1:8" ht="25.5" customHeight="1">
      <c r="A281" s="685" t="s">
        <v>172</v>
      </c>
      <c r="B281" s="686"/>
      <c r="C281" s="242"/>
      <c r="D281" s="243"/>
      <c r="E281" s="243"/>
      <c r="G281" s="241"/>
      <c r="H281" s="241"/>
    </row>
    <row r="282" spans="1:8" ht="14.25">
      <c r="A282" s="677" t="s">
        <v>173</v>
      </c>
      <c r="B282" s="678"/>
      <c r="C282" s="244"/>
      <c r="D282" s="205"/>
      <c r="E282" s="205"/>
      <c r="G282" s="241"/>
      <c r="H282" s="241"/>
    </row>
    <row r="283" spans="1:8" ht="25.5" customHeight="1">
      <c r="A283" s="687" t="s">
        <v>174</v>
      </c>
      <c r="B283" s="688"/>
      <c r="C283" s="245"/>
      <c r="D283" s="246"/>
      <c r="E283" s="246"/>
      <c r="G283" s="247"/>
      <c r="H283" s="247"/>
    </row>
    <row r="284" spans="1:8" ht="14.25">
      <c r="A284" s="689" t="s">
        <v>175</v>
      </c>
      <c r="B284" s="690"/>
      <c r="C284" s="244"/>
      <c r="D284" s="205"/>
      <c r="E284" s="205"/>
      <c r="G284" s="241"/>
      <c r="H284" s="241"/>
    </row>
    <row r="285" spans="1:8" ht="14.25">
      <c r="A285" s="677" t="s">
        <v>176</v>
      </c>
      <c r="B285" s="678"/>
      <c r="C285" s="248"/>
      <c r="D285" s="249"/>
      <c r="E285" s="249"/>
      <c r="G285" s="241"/>
      <c r="H285" s="241"/>
    </row>
    <row r="286" spans="1:8" ht="14.25">
      <c r="A286" s="677" t="s">
        <v>177</v>
      </c>
      <c r="B286" s="678"/>
      <c r="C286" s="248"/>
      <c r="D286" s="249"/>
      <c r="E286" s="249"/>
      <c r="G286" s="241"/>
      <c r="H286" s="241"/>
    </row>
    <row r="287" spans="1:8" ht="14.25">
      <c r="A287" s="677" t="s">
        <v>178</v>
      </c>
      <c r="B287" s="678"/>
      <c r="C287" s="250"/>
      <c r="D287" s="249"/>
      <c r="E287" s="249"/>
      <c r="G287" s="241"/>
      <c r="H287" s="241"/>
    </row>
    <row r="288" spans="1:8">
      <c r="A288" s="677" t="s">
        <v>179</v>
      </c>
      <c r="B288" s="678"/>
      <c r="C288" s="251"/>
      <c r="D288" s="205"/>
      <c r="E288" s="205"/>
    </row>
    <row r="289" spans="1:5" ht="14.25" thickBot="1">
      <c r="A289" s="679" t="s">
        <v>17</v>
      </c>
      <c r="B289" s="680"/>
      <c r="C289" s="252"/>
      <c r="D289" s="253"/>
      <c r="E289" s="253"/>
    </row>
    <row r="290" spans="1:5" ht="14.25" thickBot="1">
      <c r="A290" s="681" t="s">
        <v>102</v>
      </c>
      <c r="B290" s="682"/>
      <c r="C290" s="254">
        <f>C281+C282+C284+C288</f>
        <v>0</v>
      </c>
      <c r="D290" s="255">
        <f>D281+D282+D284+D288</f>
        <v>0</v>
      </c>
      <c r="E290" s="255"/>
    </row>
    <row r="291" spans="1:5">
      <c r="A291" s="499"/>
      <c r="B291" s="499"/>
      <c r="C291" s="500"/>
      <c r="D291" s="500"/>
      <c r="E291" s="500"/>
    </row>
    <row r="292" spans="1:5" ht="14.25">
      <c r="A292" s="646" t="s">
        <v>180</v>
      </c>
      <c r="B292" s="646"/>
      <c r="C292" s="646"/>
      <c r="D292" s="646"/>
    </row>
    <row r="293" spans="1:5" ht="14.25" thickBot="1">
      <c r="A293" s="177"/>
      <c r="B293" s="178"/>
      <c r="C293" s="179"/>
      <c r="D293" s="179"/>
    </row>
    <row r="294" spans="1:5" ht="14.25" thickBot="1">
      <c r="A294" s="683" t="s">
        <v>106</v>
      </c>
      <c r="B294" s="684"/>
      <c r="C294" s="180" t="s">
        <v>107</v>
      </c>
      <c r="D294" s="183" t="s">
        <v>111</v>
      </c>
    </row>
    <row r="295" spans="1:5" ht="32.25" customHeight="1" thickBot="1">
      <c r="A295" s="694" t="s">
        <v>181</v>
      </c>
      <c r="B295" s="665"/>
      <c r="C295" s="256"/>
      <c r="D295" s="257"/>
    </row>
    <row r="296" spans="1:5" ht="14.25" thickBot="1">
      <c r="A296" s="694" t="s">
        <v>182</v>
      </c>
      <c r="B296" s="665"/>
      <c r="C296" s="256"/>
      <c r="D296" s="257"/>
    </row>
    <row r="297" spans="1:5" ht="14.25" thickBot="1">
      <c r="A297" s="694" t="s">
        <v>183</v>
      </c>
      <c r="B297" s="665"/>
      <c r="C297" s="256"/>
      <c r="D297" s="257"/>
    </row>
    <row r="298" spans="1:5" ht="25.5" customHeight="1" thickBot="1">
      <c r="A298" s="694" t="s">
        <v>184</v>
      </c>
      <c r="B298" s="665"/>
      <c r="C298" s="256"/>
      <c r="D298" s="257"/>
    </row>
    <row r="299" spans="1:5" ht="27" customHeight="1" thickBot="1">
      <c r="A299" s="694" t="s">
        <v>185</v>
      </c>
      <c r="B299" s="665"/>
      <c r="C299" s="256"/>
      <c r="D299" s="257"/>
    </row>
    <row r="300" spans="1:5" ht="14.25" thickBot="1">
      <c r="A300" s="691" t="s">
        <v>186</v>
      </c>
      <c r="B300" s="665"/>
      <c r="C300" s="256"/>
      <c r="D300" s="257"/>
    </row>
    <row r="301" spans="1:5" ht="29.25" customHeight="1" thickBot="1">
      <c r="A301" s="691" t="s">
        <v>187</v>
      </c>
      <c r="B301" s="665"/>
      <c r="C301" s="256"/>
      <c r="D301" s="257"/>
    </row>
    <row r="302" spans="1:5" ht="25.5" customHeight="1" thickBot="1">
      <c r="A302" s="691" t="s">
        <v>188</v>
      </c>
      <c r="B302" s="665"/>
      <c r="C302" s="256"/>
      <c r="D302" s="257"/>
    </row>
    <row r="303" spans="1:5" ht="14.25" thickBot="1">
      <c r="A303" s="691" t="s">
        <v>189</v>
      </c>
      <c r="B303" s="692"/>
      <c r="C303" s="258">
        <f>SUM(C304:C323)</f>
        <v>0</v>
      </c>
      <c r="D303" s="259">
        <f>SUM(D304:D323)</f>
        <v>0</v>
      </c>
    </row>
    <row r="304" spans="1:5">
      <c r="A304" s="693" t="s">
        <v>122</v>
      </c>
      <c r="B304" s="645"/>
      <c r="C304" s="260"/>
      <c r="D304" s="261"/>
    </row>
    <row r="305" spans="1:4">
      <c r="A305" s="651" t="s">
        <v>123</v>
      </c>
      <c r="B305" s="640"/>
      <c r="C305" s="262"/>
      <c r="D305" s="261"/>
    </row>
    <row r="306" spans="1:4">
      <c r="A306" s="650" t="s">
        <v>124</v>
      </c>
      <c r="B306" s="640"/>
      <c r="C306" s="262"/>
      <c r="D306" s="261"/>
    </row>
    <row r="307" spans="1:4" ht="24.75" customHeight="1">
      <c r="A307" s="652" t="s">
        <v>125</v>
      </c>
      <c r="B307" s="640"/>
      <c r="C307" s="262"/>
      <c r="D307" s="261"/>
    </row>
    <row r="308" spans="1:4">
      <c r="A308" s="650" t="s">
        <v>126</v>
      </c>
      <c r="B308" s="640"/>
      <c r="C308" s="262"/>
      <c r="D308" s="261"/>
    </row>
    <row r="309" spans="1:4">
      <c r="A309" s="650" t="s">
        <v>127</v>
      </c>
      <c r="B309" s="640"/>
      <c r="C309" s="262"/>
      <c r="D309" s="261"/>
    </row>
    <row r="310" spans="1:4">
      <c r="A310" s="650" t="s">
        <v>128</v>
      </c>
      <c r="B310" s="640"/>
      <c r="C310" s="262"/>
      <c r="D310" s="261"/>
    </row>
    <row r="311" spans="1:4">
      <c r="A311" s="650" t="s">
        <v>129</v>
      </c>
      <c r="B311" s="640"/>
      <c r="C311" s="192"/>
      <c r="D311" s="263"/>
    </row>
    <row r="312" spans="1:4">
      <c r="A312" s="650" t="s">
        <v>130</v>
      </c>
      <c r="B312" s="640"/>
      <c r="C312" s="192"/>
      <c r="D312" s="263"/>
    </row>
    <row r="313" spans="1:4">
      <c r="A313" s="650" t="s">
        <v>131</v>
      </c>
      <c r="B313" s="640"/>
      <c r="C313" s="192"/>
      <c r="D313" s="263"/>
    </row>
    <row r="314" spans="1:4">
      <c r="A314" s="650" t="s">
        <v>132</v>
      </c>
      <c r="B314" s="640"/>
      <c r="C314" s="192"/>
      <c r="D314" s="263"/>
    </row>
    <row r="315" spans="1:4">
      <c r="A315" s="650" t="s">
        <v>133</v>
      </c>
      <c r="B315" s="640"/>
      <c r="C315" s="192"/>
      <c r="D315" s="263"/>
    </row>
    <row r="316" spans="1:4">
      <c r="A316" s="650" t="s">
        <v>134</v>
      </c>
      <c r="B316" s="640"/>
      <c r="C316" s="192"/>
      <c r="D316" s="263"/>
    </row>
    <row r="317" spans="1:4">
      <c r="A317" s="653" t="s">
        <v>135</v>
      </c>
      <c r="B317" s="640"/>
      <c r="C317" s="192"/>
      <c r="D317" s="263"/>
    </row>
    <row r="318" spans="1:4">
      <c r="A318" s="653" t="s">
        <v>136</v>
      </c>
      <c r="B318" s="640"/>
      <c r="C318" s="192"/>
      <c r="D318" s="263"/>
    </row>
    <row r="319" spans="1:4">
      <c r="A319" s="652" t="s">
        <v>137</v>
      </c>
      <c r="B319" s="640"/>
      <c r="C319" s="192"/>
      <c r="D319" s="263"/>
    </row>
    <row r="320" spans="1:4">
      <c r="A320" s="652" t="s">
        <v>138</v>
      </c>
      <c r="B320" s="640"/>
      <c r="C320" s="192"/>
      <c r="D320" s="263"/>
    </row>
    <row r="321" spans="1:9">
      <c r="A321" s="653" t="s">
        <v>139</v>
      </c>
      <c r="B321" s="640"/>
      <c r="C321" s="192"/>
      <c r="D321" s="263"/>
    </row>
    <row r="322" spans="1:9">
      <c r="A322" s="653" t="s">
        <v>140</v>
      </c>
      <c r="B322" s="640"/>
      <c r="C322" s="192"/>
      <c r="D322" s="263"/>
    </row>
    <row r="323" spans="1:9" ht="14.25" thickBot="1">
      <c r="A323" s="654" t="s">
        <v>141</v>
      </c>
      <c r="B323" s="643"/>
      <c r="C323" s="194"/>
      <c r="D323" s="263"/>
    </row>
    <row r="324" spans="1:9" ht="14.25" thickBot="1">
      <c r="A324" s="655" t="s">
        <v>142</v>
      </c>
      <c r="B324" s="665"/>
      <c r="C324" s="209">
        <f>SUM(C295:C305)</f>
        <v>0</v>
      </c>
      <c r="D324" s="209">
        <f>SUM(D295:D303)</f>
        <v>0</v>
      </c>
    </row>
    <row r="325" spans="1:9">
      <c r="A325"/>
      <c r="B325"/>
      <c r="C325"/>
      <c r="D325"/>
    </row>
    <row r="326" spans="1:9">
      <c r="A326"/>
      <c r="B326"/>
      <c r="C326"/>
      <c r="D326"/>
    </row>
    <row r="327" spans="1:9" ht="14.25">
      <c r="A327" s="695"/>
      <c r="B327" s="696"/>
      <c r="C327" s="696"/>
      <c r="D327"/>
    </row>
    <row r="330" spans="1:9" ht="14.25">
      <c r="A330" s="697" t="s">
        <v>190</v>
      </c>
      <c r="B330" s="697"/>
      <c r="C330" s="697"/>
    </row>
    <row r="331" spans="1:9" ht="16.5" thickBot="1">
      <c r="A331" s="264"/>
      <c r="B331" s="179"/>
      <c r="C331" s="179"/>
    </row>
    <row r="332" spans="1:9" ht="14.25" thickBot="1">
      <c r="A332" s="655" t="s">
        <v>191</v>
      </c>
      <c r="B332" s="698"/>
      <c r="C332" s="265" t="s">
        <v>55</v>
      </c>
      <c r="D332" s="183" t="s">
        <v>56</v>
      </c>
      <c r="G332" s="699"/>
      <c r="H332" s="699"/>
      <c r="I332" s="699"/>
    </row>
    <row r="333" spans="1:9" ht="14.25" thickBot="1">
      <c r="A333" s="700" t="s">
        <v>192</v>
      </c>
      <c r="B333" s="701"/>
      <c r="C333" s="254">
        <f>SUM(C334:C343)</f>
        <v>0</v>
      </c>
      <c r="D333" s="266">
        <f>SUM(D334:D343)</f>
        <v>0</v>
      </c>
      <c r="G333" s="699"/>
      <c r="H333" s="699"/>
      <c r="I333" s="699"/>
    </row>
    <row r="334" spans="1:9" ht="55.5" customHeight="1">
      <c r="A334" s="607" t="s">
        <v>193</v>
      </c>
      <c r="B334" s="609"/>
      <c r="C334" s="267"/>
      <c r="D334" s="268"/>
      <c r="G334" s="699"/>
      <c r="H334" s="699"/>
      <c r="I334" s="699"/>
    </row>
    <row r="335" spans="1:9">
      <c r="A335" s="708" t="s">
        <v>194</v>
      </c>
      <c r="B335" s="709"/>
      <c r="C335" s="269"/>
      <c r="D335" s="270"/>
    </row>
    <row r="336" spans="1:9">
      <c r="A336" s="704" t="s">
        <v>195</v>
      </c>
      <c r="B336" s="705"/>
      <c r="C336" s="271"/>
      <c r="D336" s="272"/>
    </row>
    <row r="337" spans="1:4" ht="28.5" customHeight="1">
      <c r="A337" s="710" t="s">
        <v>196</v>
      </c>
      <c r="B337" s="711"/>
      <c r="C337" s="271"/>
      <c r="D337" s="272"/>
    </row>
    <row r="338" spans="1:4" ht="32.25" customHeight="1">
      <c r="A338" s="710" t="s">
        <v>197</v>
      </c>
      <c r="B338" s="711"/>
      <c r="C338" s="271"/>
      <c r="D338" s="272"/>
    </row>
    <row r="339" spans="1:4">
      <c r="A339" s="702" t="s">
        <v>198</v>
      </c>
      <c r="B339" s="703"/>
      <c r="C339" s="271"/>
      <c r="D339" s="272"/>
    </row>
    <row r="340" spans="1:4">
      <c r="A340" s="702" t="s">
        <v>199</v>
      </c>
      <c r="B340" s="703"/>
      <c r="C340" s="271"/>
      <c r="D340" s="272"/>
    </row>
    <row r="341" spans="1:4">
      <c r="A341" s="704" t="s">
        <v>200</v>
      </c>
      <c r="B341" s="705"/>
      <c r="C341" s="244"/>
      <c r="D341" s="273"/>
    </row>
    <row r="342" spans="1:4">
      <c r="A342" s="702" t="s">
        <v>201</v>
      </c>
      <c r="B342" s="703"/>
      <c r="C342" s="244"/>
      <c r="D342" s="273"/>
    </row>
    <row r="343" spans="1:4" ht="14.25" thickBot="1">
      <c r="A343" s="706" t="s">
        <v>17</v>
      </c>
      <c r="B343" s="707"/>
      <c r="C343" s="248"/>
      <c r="D343" s="274"/>
    </row>
    <row r="344" spans="1:4" ht="14.25" thickBot="1">
      <c r="A344" s="700" t="s">
        <v>202</v>
      </c>
      <c r="B344" s="701"/>
      <c r="C344" s="254">
        <f>C345+C346+C347+C348+C349+C352+C353+C354+C357+C358</f>
        <v>0</v>
      </c>
      <c r="D344" s="254">
        <f>D345+D346+D347+D348+D349+D352+D353+D354+D357+D358</f>
        <v>1413.37</v>
      </c>
    </row>
    <row r="345" spans="1:4" ht="59.25" customHeight="1">
      <c r="A345" s="607" t="s">
        <v>193</v>
      </c>
      <c r="B345" s="609"/>
      <c r="C345" s="501"/>
      <c r="D345" s="502"/>
    </row>
    <row r="346" spans="1:4">
      <c r="A346" s="708" t="s">
        <v>194</v>
      </c>
      <c r="B346" s="709"/>
      <c r="C346" s="503"/>
      <c r="D346" s="270"/>
    </row>
    <row r="347" spans="1:4">
      <c r="A347" s="704" t="s">
        <v>195</v>
      </c>
      <c r="B347" s="705"/>
      <c r="C347" s="504"/>
      <c r="D347" s="272"/>
    </row>
    <row r="348" spans="1:4" ht="27.75" customHeight="1">
      <c r="A348" s="710" t="s">
        <v>196</v>
      </c>
      <c r="B348" s="711"/>
      <c r="C348" s="504"/>
      <c r="D348" s="272"/>
    </row>
    <row r="349" spans="1:4" ht="24.75" customHeight="1">
      <c r="A349" s="710" t="s">
        <v>436</v>
      </c>
      <c r="B349" s="711"/>
      <c r="C349" s="505">
        <f>C350+C351</f>
        <v>0</v>
      </c>
      <c r="D349" s="506">
        <f>D350+D351</f>
        <v>1321.26</v>
      </c>
    </row>
    <row r="350" spans="1:4">
      <c r="A350" s="712" t="s">
        <v>437</v>
      </c>
      <c r="B350" s="713"/>
      <c r="C350" s="504"/>
      <c r="D350" s="272">
        <v>1302.06</v>
      </c>
    </row>
    <row r="351" spans="1:4" ht="15">
      <c r="A351" s="563" t="s">
        <v>18</v>
      </c>
      <c r="B351" s="564"/>
      <c r="C351" s="504"/>
      <c r="D351" s="272">
        <v>19.2</v>
      </c>
    </row>
    <row r="352" spans="1:4">
      <c r="A352" s="710" t="s">
        <v>198</v>
      </c>
      <c r="B352" s="711"/>
      <c r="C352" s="504"/>
      <c r="D352" s="272"/>
    </row>
    <row r="353" spans="1:5">
      <c r="A353" s="702" t="s">
        <v>199</v>
      </c>
      <c r="B353" s="703"/>
      <c r="C353" s="504"/>
      <c r="D353" s="272"/>
    </row>
    <row r="354" spans="1:5">
      <c r="A354" s="702" t="s">
        <v>438</v>
      </c>
      <c r="B354" s="703"/>
      <c r="C354" s="507">
        <f>C355+C356</f>
        <v>0</v>
      </c>
      <c r="D354" s="508">
        <f>D355+D356</f>
        <v>92.11</v>
      </c>
    </row>
    <row r="355" spans="1:5">
      <c r="A355" s="712" t="s">
        <v>437</v>
      </c>
      <c r="B355" s="713"/>
      <c r="C355" s="251"/>
      <c r="D355" s="273">
        <v>0</v>
      </c>
    </row>
    <row r="356" spans="1:5" ht="15">
      <c r="A356" s="563" t="s">
        <v>18</v>
      </c>
      <c r="B356" s="564"/>
      <c r="C356" s="251"/>
      <c r="D356" s="273">
        <v>92.11</v>
      </c>
    </row>
    <row r="357" spans="1:5">
      <c r="A357" s="702" t="s">
        <v>201</v>
      </c>
      <c r="B357" s="703"/>
      <c r="C357" s="251"/>
      <c r="D357" s="273"/>
    </row>
    <row r="358" spans="1:5" ht="63.75" customHeight="1" thickBot="1">
      <c r="A358" s="717" t="s">
        <v>203</v>
      </c>
      <c r="B358" s="718"/>
      <c r="C358" s="509"/>
      <c r="D358" s="275"/>
    </row>
    <row r="359" spans="1:5" ht="14.25" thickBot="1">
      <c r="A359" s="719" t="s">
        <v>12</v>
      </c>
      <c r="B359" s="720"/>
      <c r="C359" s="175">
        <f>C333+C344</f>
        <v>0</v>
      </c>
      <c r="D359" s="175">
        <f>D333+D344</f>
        <v>1413.37</v>
      </c>
    </row>
    <row r="364" spans="1:5" ht="14.25">
      <c r="A364" s="721" t="s">
        <v>204</v>
      </c>
      <c r="B364" s="721"/>
      <c r="C364" s="721"/>
      <c r="D364" s="581"/>
      <c r="E364" s="581"/>
    </row>
    <row r="365" spans="1:5" ht="14.25" thickBot="1">
      <c r="A365" s="179"/>
      <c r="B365" s="179"/>
      <c r="C365" s="179"/>
      <c r="D365"/>
    </row>
    <row r="366" spans="1:5" ht="14.25" thickBot="1">
      <c r="A366" s="722" t="s">
        <v>205</v>
      </c>
      <c r="B366" s="723"/>
      <c r="C366" s="277" t="s">
        <v>55</v>
      </c>
      <c r="D366" s="201" t="s">
        <v>111</v>
      </c>
    </row>
    <row r="367" spans="1:5">
      <c r="A367" s="724" t="s">
        <v>206</v>
      </c>
      <c r="B367" s="725"/>
      <c r="C367" s="278">
        <f>SUM(C368:C374)</f>
        <v>0</v>
      </c>
      <c r="D367" s="278">
        <f>SUM(D368:D374)</f>
        <v>0</v>
      </c>
    </row>
    <row r="368" spans="1:5">
      <c r="A368" s="714" t="s">
        <v>207</v>
      </c>
      <c r="B368" s="715"/>
      <c r="C368" s="279"/>
      <c r="D368" s="280"/>
    </row>
    <row r="369" spans="1:4">
      <c r="A369" s="714" t="s">
        <v>208</v>
      </c>
      <c r="B369" s="715"/>
      <c r="C369" s="279"/>
      <c r="D369" s="280"/>
    </row>
    <row r="370" spans="1:4" ht="27.75" customHeight="1">
      <c r="A370" s="650" t="s">
        <v>209</v>
      </c>
      <c r="B370" s="716"/>
      <c r="C370" s="279"/>
      <c r="D370" s="280"/>
    </row>
    <row r="371" spans="1:4">
      <c r="A371" s="650" t="s">
        <v>210</v>
      </c>
      <c r="B371" s="716"/>
      <c r="C371" s="279"/>
      <c r="D371" s="280"/>
    </row>
    <row r="372" spans="1:4" ht="17.25" customHeight="1">
      <c r="A372" s="650" t="s">
        <v>211</v>
      </c>
      <c r="B372" s="716"/>
      <c r="C372" s="279"/>
      <c r="D372" s="280"/>
    </row>
    <row r="373" spans="1:4" ht="16.5" customHeight="1">
      <c r="A373" s="650" t="s">
        <v>212</v>
      </c>
      <c r="B373" s="716"/>
      <c r="C373" s="279"/>
      <c r="D373" s="280"/>
    </row>
    <row r="374" spans="1:4">
      <c r="A374" s="650" t="s">
        <v>141</v>
      </c>
      <c r="B374" s="716"/>
      <c r="C374" s="279"/>
      <c r="D374" s="280"/>
    </row>
    <row r="375" spans="1:4">
      <c r="A375" s="730" t="s">
        <v>213</v>
      </c>
      <c r="B375" s="731"/>
      <c r="C375" s="278">
        <f>C376+C377+C379</f>
        <v>0</v>
      </c>
      <c r="D375" s="281">
        <f>D376+D377+D379</f>
        <v>0</v>
      </c>
    </row>
    <row r="376" spans="1:4">
      <c r="A376" s="732" t="s">
        <v>214</v>
      </c>
      <c r="B376" s="733"/>
      <c r="C376" s="282"/>
      <c r="D376" s="283"/>
    </row>
    <row r="377" spans="1:4">
      <c r="A377" s="732" t="s">
        <v>215</v>
      </c>
      <c r="B377" s="733"/>
      <c r="C377" s="282"/>
      <c r="D377" s="283"/>
    </row>
    <row r="378" spans="1:4">
      <c r="A378" s="732" t="s">
        <v>216</v>
      </c>
      <c r="B378" s="733"/>
      <c r="C378" s="282"/>
      <c r="D378" s="283"/>
    </row>
    <row r="379" spans="1:4" ht="14.25" thickBot="1">
      <c r="A379" s="734" t="s">
        <v>141</v>
      </c>
      <c r="B379" s="735"/>
      <c r="C379" s="282"/>
      <c r="D379" s="283"/>
    </row>
    <row r="380" spans="1:4" ht="14.25" thickBot="1">
      <c r="A380" s="719" t="s">
        <v>12</v>
      </c>
      <c r="B380" s="720"/>
      <c r="C380" s="284">
        <f>C367+C375</f>
        <v>0</v>
      </c>
      <c r="D380" s="284">
        <f>D367+D375</f>
        <v>0</v>
      </c>
    </row>
    <row r="383" spans="1:4" ht="26.25" customHeight="1">
      <c r="A383" s="726" t="s">
        <v>217</v>
      </c>
      <c r="B383" s="727"/>
      <c r="C383" s="727"/>
      <c r="D383" s="727"/>
    </row>
    <row r="384" spans="1:4" ht="14.25" thickBot="1">
      <c r="A384" s="240"/>
      <c r="B384" s="285"/>
      <c r="C384" s="240"/>
      <c r="D384" s="240"/>
    </row>
    <row r="385" spans="1:5" ht="26.25" thickBot="1">
      <c r="A385" s="728"/>
      <c r="B385" s="993"/>
      <c r="C385" s="223" t="s">
        <v>107</v>
      </c>
      <c r="D385" s="212" t="s">
        <v>439</v>
      </c>
    </row>
    <row r="386" spans="1:5">
      <c r="A386" s="729" t="s">
        <v>445</v>
      </c>
      <c r="B386" s="994"/>
      <c r="C386" s="273">
        <f>C387+C388</f>
        <v>0</v>
      </c>
      <c r="D386" s="273">
        <f>D387+D388</f>
        <v>6243.48</v>
      </c>
    </row>
    <row r="387" spans="1:5" s="511" customFormat="1">
      <c r="A387" s="512" t="s">
        <v>437</v>
      </c>
      <c r="B387" s="513"/>
      <c r="C387" s="273"/>
      <c r="D387" s="205"/>
    </row>
    <row r="388" spans="1:5" s="511" customFormat="1" ht="15.75" thickBot="1">
      <c r="A388" s="510" t="s">
        <v>18</v>
      </c>
      <c r="B388" s="514"/>
      <c r="C388" s="515">
        <v>0</v>
      </c>
      <c r="D388" s="253">
        <v>6243.48</v>
      </c>
    </row>
    <row r="389" spans="1:5" ht="14.25" thickBot="1">
      <c r="A389" s="700" t="s">
        <v>102</v>
      </c>
      <c r="B389" s="995"/>
      <c r="C389" s="255">
        <f>SUM(C386:C386)</f>
        <v>0</v>
      </c>
      <c r="D389" s="255">
        <f>SUM(D386:D386)</f>
        <v>6243.48</v>
      </c>
    </row>
    <row r="392" spans="1:5">
      <c r="A392" s="726" t="s">
        <v>218</v>
      </c>
      <c r="B392" s="727"/>
      <c r="C392" s="727"/>
      <c r="D392" s="727"/>
      <c r="E392" s="581"/>
    </row>
    <row r="393" spans="1:5" ht="14.25" thickBot="1">
      <c r="A393" s="240"/>
      <c r="B393" s="240"/>
      <c r="C393" s="240"/>
      <c r="D393" s="240"/>
      <c r="E393"/>
    </row>
    <row r="394" spans="1:5" ht="26.25" thickBot="1">
      <c r="A394" s="668" t="s">
        <v>34</v>
      </c>
      <c r="B394" s="667"/>
      <c r="C394" s="120" t="s">
        <v>219</v>
      </c>
      <c r="D394" s="120" t="s">
        <v>220</v>
      </c>
      <c r="E394"/>
    </row>
    <row r="395" spans="1:5">
      <c r="A395" s="743" t="s">
        <v>444</v>
      </c>
      <c r="B395" s="744"/>
      <c r="C395" s="520">
        <f>C396+C397</f>
        <v>0</v>
      </c>
      <c r="D395" s="520">
        <f>D396+D397</f>
        <v>88658.71</v>
      </c>
      <c r="E395"/>
    </row>
    <row r="396" spans="1:5" s="511" customFormat="1">
      <c r="A396" s="516" t="s">
        <v>437</v>
      </c>
      <c r="B396" s="518"/>
      <c r="C396" s="521">
        <v>0</v>
      </c>
      <c r="D396" s="521">
        <v>16038.3</v>
      </c>
      <c r="E396"/>
    </row>
    <row r="397" spans="1:5" s="511" customFormat="1" ht="15.75" thickBot="1">
      <c r="A397" s="517" t="s">
        <v>18</v>
      </c>
      <c r="B397" s="519"/>
      <c r="C397" s="522">
        <v>0</v>
      </c>
      <c r="D397" s="522">
        <v>72620.41</v>
      </c>
      <c r="E397"/>
    </row>
    <row r="398" spans="1:5">
      <c r="A398"/>
      <c r="B398"/>
      <c r="C398"/>
      <c r="D398"/>
      <c r="E398"/>
    </row>
    <row r="399" spans="1:5" ht="29.25" customHeight="1">
      <c r="A399" s="745" t="s">
        <v>221</v>
      </c>
      <c r="B399" s="746"/>
      <c r="C399" s="746"/>
      <c r="D399" s="581"/>
      <c r="E399" s="581"/>
    </row>
    <row r="404" spans="1:11" ht="14.25">
      <c r="A404" s="747" t="s">
        <v>222</v>
      </c>
      <c r="B404" s="747"/>
      <c r="C404" s="747"/>
      <c r="D404" s="747"/>
      <c r="E404" s="747"/>
      <c r="F404" s="747"/>
      <c r="G404" s="747"/>
      <c r="H404" s="747"/>
      <c r="I404" s="747"/>
      <c r="J404" s="747"/>
    </row>
    <row r="406" spans="1:11" ht="14.25">
      <c r="A406" s="747" t="s">
        <v>223</v>
      </c>
      <c r="B406" s="747"/>
      <c r="C406" s="747"/>
      <c r="D406" s="747"/>
      <c r="E406" s="747"/>
      <c r="F406" s="747"/>
      <c r="G406" s="747"/>
      <c r="H406" s="747"/>
      <c r="I406" s="747"/>
      <c r="J406" s="747"/>
    </row>
    <row r="407" spans="1:11" ht="17.25" thickBot="1">
      <c r="A407" s="288"/>
      <c r="B407" s="288"/>
      <c r="C407" s="288"/>
      <c r="D407" s="288"/>
      <c r="E407" s="288"/>
      <c r="F407" s="288"/>
      <c r="G407" s="288"/>
      <c r="H407" s="288"/>
      <c r="I407" s="288"/>
      <c r="J407" s="289"/>
    </row>
    <row r="408" spans="1:11" ht="14.25" customHeight="1" thickBot="1">
      <c r="A408" s="632" t="s">
        <v>224</v>
      </c>
      <c r="B408" s="647" t="s">
        <v>225</v>
      </c>
      <c r="C408" s="748"/>
      <c r="D408" s="749"/>
      <c r="E408" s="722" t="s">
        <v>66</v>
      </c>
      <c r="F408" s="666"/>
      <c r="G408" s="667"/>
      <c r="H408" s="647" t="s">
        <v>226</v>
      </c>
      <c r="I408" s="748"/>
      <c r="J408" s="749"/>
      <c r="K408" s="290" t="s">
        <v>91</v>
      </c>
    </row>
    <row r="409" spans="1:11" ht="95.25" thickBot="1">
      <c r="A409" s="633"/>
      <c r="B409" s="291" t="s">
        <v>227</v>
      </c>
      <c r="C409" s="292" t="s">
        <v>228</v>
      </c>
      <c r="D409" s="293" t="s">
        <v>70</v>
      </c>
      <c r="E409" s="294" t="s">
        <v>38</v>
      </c>
      <c r="F409" s="294" t="s">
        <v>229</v>
      </c>
      <c r="G409" s="295" t="s">
        <v>230</v>
      </c>
      <c r="H409" s="291" t="s">
        <v>227</v>
      </c>
      <c r="I409" s="292" t="s">
        <v>231</v>
      </c>
      <c r="J409" s="296" t="s">
        <v>232</v>
      </c>
      <c r="K409" s="297"/>
    </row>
    <row r="410" spans="1:11" ht="14.25" thickBot="1">
      <c r="A410" s="125" t="s">
        <v>55</v>
      </c>
      <c r="B410" s="298"/>
      <c r="C410" s="299"/>
      <c r="D410" s="300"/>
      <c r="E410" s="299">
        <f>F410+G410</f>
        <v>0</v>
      </c>
      <c r="F410" s="298"/>
      <c r="G410" s="299"/>
      <c r="H410" s="298"/>
      <c r="I410" s="301"/>
      <c r="J410" s="302"/>
      <c r="K410" s="259">
        <f>SUM(A410:D410)+SUM(H410:J410)</f>
        <v>0</v>
      </c>
    </row>
    <row r="411" spans="1:11" ht="14.25" thickBot="1">
      <c r="A411" s="303" t="s">
        <v>26</v>
      </c>
      <c r="B411" s="304">
        <f t="shared" ref="B411:G411" si="15">SUM(B412:B414)</f>
        <v>0</v>
      </c>
      <c r="C411" s="305">
        <f t="shared" si="15"/>
        <v>0</v>
      </c>
      <c r="D411" s="306">
        <f t="shared" si="15"/>
        <v>0</v>
      </c>
      <c r="E411" s="304">
        <f t="shared" si="15"/>
        <v>0</v>
      </c>
      <c r="F411" s="304">
        <f t="shared" si="15"/>
        <v>0</v>
      </c>
      <c r="G411" s="304">
        <f t="shared" si="15"/>
        <v>0</v>
      </c>
      <c r="H411" s="304">
        <f t="shared" ref="H411:K411" si="16">SUM(H412:H414)</f>
        <v>0</v>
      </c>
      <c r="I411" s="304">
        <f t="shared" si="16"/>
        <v>0</v>
      </c>
      <c r="J411" s="304">
        <f t="shared" si="16"/>
        <v>0</v>
      </c>
      <c r="K411" s="304">
        <f t="shared" si="16"/>
        <v>0</v>
      </c>
    </row>
    <row r="412" spans="1:11">
      <c r="A412" s="307" t="s">
        <v>233</v>
      </c>
      <c r="B412" s="308"/>
      <c r="C412" s="309"/>
      <c r="D412" s="310"/>
      <c r="E412" s="311">
        <f>F412+G412</f>
        <v>0</v>
      </c>
      <c r="F412" s="308"/>
      <c r="G412" s="311"/>
      <c r="H412" s="308"/>
      <c r="I412" s="312"/>
      <c r="J412" s="313"/>
      <c r="K412" s="314">
        <f>SUM(A412:D412)+SUM(H412:J412)</f>
        <v>0</v>
      </c>
    </row>
    <row r="413" spans="1:11">
      <c r="A413" s="315" t="s">
        <v>234</v>
      </c>
      <c r="B413" s="316"/>
      <c r="C413" s="317"/>
      <c r="D413" s="318"/>
      <c r="E413" s="317">
        <f>F413+G413</f>
        <v>0</v>
      </c>
      <c r="F413" s="316"/>
      <c r="G413" s="317"/>
      <c r="H413" s="316"/>
      <c r="I413" s="319"/>
      <c r="J413" s="320"/>
      <c r="K413" s="321">
        <f>SUM(A413:D413)+SUM(H413:J413)</f>
        <v>0</v>
      </c>
    </row>
    <row r="414" spans="1:11" ht="14.25" thickBot="1">
      <c r="A414" s="322" t="s">
        <v>235</v>
      </c>
      <c r="B414" s="316"/>
      <c r="C414" s="317"/>
      <c r="D414" s="318"/>
      <c r="E414" s="317">
        <f>F414+G414</f>
        <v>0</v>
      </c>
      <c r="F414" s="316"/>
      <c r="G414" s="317"/>
      <c r="H414" s="316"/>
      <c r="I414" s="319"/>
      <c r="J414" s="320"/>
      <c r="K414" s="323">
        <f>SUM(A414:D414)+SUM(H414:J414)</f>
        <v>0</v>
      </c>
    </row>
    <row r="415" spans="1:11" ht="14.25" thickBot="1">
      <c r="A415" s="303" t="s">
        <v>27</v>
      </c>
      <c r="B415" s="298">
        <f t="shared" ref="B415:G415" si="17">SUM(B416:B420)</f>
        <v>0</v>
      </c>
      <c r="C415" s="299">
        <f t="shared" si="17"/>
        <v>0</v>
      </c>
      <c r="D415" s="301">
        <f t="shared" si="17"/>
        <v>0</v>
      </c>
      <c r="E415" s="298">
        <f t="shared" si="17"/>
        <v>0</v>
      </c>
      <c r="F415" s="298">
        <f t="shared" si="17"/>
        <v>0</v>
      </c>
      <c r="G415" s="298">
        <f t="shared" si="17"/>
        <v>0</v>
      </c>
      <c r="H415" s="298">
        <f t="shared" ref="H415:K415" si="18">SUM(H416:H420)</f>
        <v>0</v>
      </c>
      <c r="I415" s="298">
        <f t="shared" si="18"/>
        <v>0</v>
      </c>
      <c r="J415" s="298">
        <f t="shared" si="18"/>
        <v>0</v>
      </c>
      <c r="K415" s="298">
        <f t="shared" si="18"/>
        <v>0</v>
      </c>
    </row>
    <row r="416" spans="1:11" ht="29.25" customHeight="1">
      <c r="A416" s="324" t="s">
        <v>236</v>
      </c>
      <c r="B416" s="308"/>
      <c r="C416" s="309"/>
      <c r="D416" s="310"/>
      <c r="E416" s="311">
        <f>F416+G416</f>
        <v>0</v>
      </c>
      <c r="F416" s="308"/>
      <c r="G416" s="311"/>
      <c r="H416" s="308"/>
      <c r="I416" s="312"/>
      <c r="J416" s="313"/>
      <c r="K416" s="314">
        <f>SUM(A416:D416)+SUM(H416:J416)</f>
        <v>0</v>
      </c>
    </row>
    <row r="417" spans="1:11" ht="13.5" customHeight="1">
      <c r="A417" s="325" t="s">
        <v>237</v>
      </c>
      <c r="B417" s="316"/>
      <c r="C417" s="317"/>
      <c r="D417" s="318"/>
      <c r="E417" s="317">
        <f>F417+G417</f>
        <v>0</v>
      </c>
      <c r="F417" s="316"/>
      <c r="G417" s="317"/>
      <c r="H417" s="316"/>
      <c r="I417" s="319"/>
      <c r="J417" s="320"/>
      <c r="K417" s="321">
        <f>SUM(A417:D417)+SUM(H417:J417)</f>
        <v>0</v>
      </c>
    </row>
    <row r="418" spans="1:11">
      <c r="A418" s="325" t="s">
        <v>238</v>
      </c>
      <c r="B418" s="316"/>
      <c r="C418" s="317"/>
      <c r="D418" s="318"/>
      <c r="E418" s="317">
        <f>F418+G418</f>
        <v>0</v>
      </c>
      <c r="F418" s="316"/>
      <c r="G418" s="317"/>
      <c r="H418" s="316"/>
      <c r="I418" s="319"/>
      <c r="J418" s="320"/>
      <c r="K418" s="321">
        <f>SUM(A418:D418)+SUM(H418:J418)</f>
        <v>0</v>
      </c>
    </row>
    <row r="419" spans="1:11">
      <c r="A419" s="325" t="s">
        <v>239</v>
      </c>
      <c r="B419" s="316"/>
      <c r="C419" s="317"/>
      <c r="D419" s="318"/>
      <c r="E419" s="317">
        <f>F419+G419</f>
        <v>0</v>
      </c>
      <c r="F419" s="316"/>
      <c r="G419" s="317"/>
      <c r="H419" s="316"/>
      <c r="I419" s="319"/>
      <c r="J419" s="320"/>
      <c r="K419" s="321">
        <f>SUM(A419:D419)+SUM(H419:J419)</f>
        <v>0</v>
      </c>
    </row>
    <row r="420" spans="1:11" ht="25.5" customHeight="1" thickBot="1">
      <c r="A420" s="326" t="s">
        <v>240</v>
      </c>
      <c r="B420" s="316"/>
      <c r="C420" s="317"/>
      <c r="D420" s="318"/>
      <c r="E420" s="317">
        <f>F420+G420</f>
        <v>0</v>
      </c>
      <c r="F420" s="316"/>
      <c r="G420" s="317"/>
      <c r="H420" s="316"/>
      <c r="I420" s="319"/>
      <c r="J420" s="320"/>
      <c r="K420" s="323">
        <f>SUM(A420:D420)+SUM(H420:J420)</f>
        <v>0</v>
      </c>
    </row>
    <row r="421" spans="1:11" ht="19.5" customHeight="1" thickBot="1">
      <c r="A421" s="327" t="s">
        <v>56</v>
      </c>
      <c r="B421" s="328">
        <f t="shared" ref="B421:G421" si="19">B410+B411-B415</f>
        <v>0</v>
      </c>
      <c r="C421" s="328">
        <f t="shared" si="19"/>
        <v>0</v>
      </c>
      <c r="D421" s="328">
        <f t="shared" si="19"/>
        <v>0</v>
      </c>
      <c r="E421" s="328">
        <f t="shared" si="19"/>
        <v>0</v>
      </c>
      <c r="F421" s="328">
        <f t="shared" si="19"/>
        <v>0</v>
      </c>
      <c r="G421" s="328">
        <f t="shared" si="19"/>
        <v>0</v>
      </c>
      <c r="H421" s="328">
        <f t="shared" ref="H421:K421" si="20">H410+H411-H415</f>
        <v>0</v>
      </c>
      <c r="I421" s="328">
        <f t="shared" si="20"/>
        <v>0</v>
      </c>
      <c r="J421" s="328">
        <f t="shared" si="20"/>
        <v>0</v>
      </c>
      <c r="K421" s="328">
        <f t="shared" si="20"/>
        <v>0</v>
      </c>
    </row>
    <row r="423" spans="1:11">
      <c r="A423" s="619" t="s">
        <v>241</v>
      </c>
      <c r="B423" s="736"/>
      <c r="C423" s="736"/>
    </row>
    <row r="424" spans="1:11" ht="15" thickBot="1">
      <c r="A424" s="329"/>
      <c r="B424" s="330"/>
      <c r="C424" s="330"/>
      <c r="E424" s="331"/>
      <c r="F424" s="331"/>
      <c r="G424" s="331"/>
      <c r="H424" s="331"/>
      <c r="I424" s="331"/>
      <c r="J424" s="331"/>
    </row>
    <row r="425" spans="1:11" ht="32.25" thickBot="1">
      <c r="A425" s="737" t="s">
        <v>106</v>
      </c>
      <c r="B425" s="738"/>
      <c r="C425" s="332" t="s">
        <v>55</v>
      </c>
      <c r="D425" s="333" t="s">
        <v>111</v>
      </c>
      <c r="E425" s="240"/>
      <c r="F425" s="240"/>
      <c r="G425" s="240"/>
      <c r="H425" s="240"/>
      <c r="I425" s="240"/>
      <c r="J425" s="240"/>
    </row>
    <row r="426" spans="1:11">
      <c r="A426" s="739" t="s">
        <v>242</v>
      </c>
      <c r="B426" s="740"/>
      <c r="C426" s="334">
        <f>C427+C428</f>
        <v>0</v>
      </c>
      <c r="D426" s="334">
        <f>D427+D428</f>
        <v>5662.1399999999994</v>
      </c>
      <c r="E426" s="335"/>
      <c r="F426" s="335"/>
      <c r="G426" s="335"/>
      <c r="H426" s="335"/>
      <c r="I426" s="335"/>
      <c r="J426" s="335"/>
    </row>
    <row r="427" spans="1:11">
      <c r="A427" s="712" t="s">
        <v>437</v>
      </c>
      <c r="B427" s="713"/>
      <c r="C427" s="203">
        <v>0</v>
      </c>
      <c r="D427" s="203">
        <v>598.61</v>
      </c>
      <c r="E427" s="335"/>
      <c r="F427" s="335"/>
      <c r="G427" s="335"/>
      <c r="H427" s="335"/>
      <c r="I427" s="335"/>
      <c r="J427" s="335"/>
    </row>
    <row r="428" spans="1:11" ht="15">
      <c r="A428" s="563" t="s">
        <v>18</v>
      </c>
      <c r="B428" s="564"/>
      <c r="C428" s="203"/>
      <c r="D428" s="203">
        <v>5063.53</v>
      </c>
      <c r="E428" s="335"/>
      <c r="F428" s="335"/>
      <c r="G428" s="335"/>
      <c r="H428" s="335"/>
      <c r="I428" s="335"/>
      <c r="J428" s="335"/>
    </row>
    <row r="429" spans="1:11">
      <c r="A429" s="741" t="s">
        <v>243</v>
      </c>
      <c r="B429" s="742"/>
      <c r="C429" s="336">
        <f>C430+C431</f>
        <v>0</v>
      </c>
      <c r="D429" s="336">
        <f>D430+D431</f>
        <v>31.05</v>
      </c>
      <c r="E429" s="337"/>
      <c r="F429" s="337"/>
      <c r="G429" s="337"/>
      <c r="H429" s="337"/>
      <c r="I429" s="337"/>
      <c r="J429" s="337"/>
    </row>
    <row r="430" spans="1:11">
      <c r="A430" s="712" t="s">
        <v>437</v>
      </c>
      <c r="B430" s="713"/>
      <c r="C430" s="205"/>
      <c r="D430" s="205">
        <v>31.05</v>
      </c>
      <c r="E430" s="337"/>
      <c r="F430" s="337"/>
      <c r="G430" s="337"/>
      <c r="H430" s="337"/>
      <c r="I430" s="337"/>
      <c r="J430" s="337"/>
    </row>
    <row r="431" spans="1:11" ht="15">
      <c r="A431" s="563" t="s">
        <v>18</v>
      </c>
      <c r="B431" s="564"/>
      <c r="C431" s="205"/>
      <c r="D431" s="205"/>
      <c r="E431" s="337"/>
      <c r="F431" s="337"/>
      <c r="G431" s="337"/>
      <c r="H431" s="337"/>
      <c r="I431" s="337"/>
      <c r="J431" s="337"/>
    </row>
    <row r="432" spans="1:11">
      <c r="A432" s="741" t="s">
        <v>244</v>
      </c>
      <c r="B432" s="742"/>
      <c r="C432" s="336"/>
      <c r="D432" s="336"/>
      <c r="E432" s="338"/>
      <c r="F432" s="338"/>
      <c r="G432" s="338"/>
      <c r="H432" s="338"/>
      <c r="I432" s="338"/>
      <c r="J432" s="338"/>
    </row>
    <row r="433" spans="1:5">
      <c r="A433" s="754" t="s">
        <v>245</v>
      </c>
      <c r="B433" s="755"/>
      <c r="C433" s="339">
        <f>C434+C437+C438+C439+C440+C441</f>
        <v>0</v>
      </c>
      <c r="D433" s="339">
        <f>D434+D437+D438+D439+D440+D441</f>
        <v>175.77</v>
      </c>
    </row>
    <row r="434" spans="1:5">
      <c r="A434" s="756" t="s">
        <v>246</v>
      </c>
      <c r="B434" s="757"/>
      <c r="C434" s="340">
        <f>C435-C436</f>
        <v>0</v>
      </c>
      <c r="D434" s="340">
        <f>D435-D436</f>
        <v>0</v>
      </c>
    </row>
    <row r="435" spans="1:5">
      <c r="A435" s="750" t="s">
        <v>247</v>
      </c>
      <c r="B435" s="751"/>
      <c r="C435" s="341">
        <v>0</v>
      </c>
      <c r="D435" s="341">
        <v>11746.52</v>
      </c>
    </row>
    <row r="436" spans="1:5" ht="25.5" customHeight="1">
      <c r="A436" s="750" t="s">
        <v>248</v>
      </c>
      <c r="B436" s="751"/>
      <c r="C436" s="341">
        <v>0</v>
      </c>
      <c r="D436" s="341">
        <v>11746.52</v>
      </c>
    </row>
    <row r="437" spans="1:5">
      <c r="A437" s="752" t="s">
        <v>249</v>
      </c>
      <c r="B437" s="753"/>
      <c r="C437" s="205"/>
      <c r="D437" s="205"/>
    </row>
    <row r="438" spans="1:5">
      <c r="A438" s="752" t="s">
        <v>250</v>
      </c>
      <c r="B438" s="753"/>
      <c r="C438" s="205"/>
      <c r="D438" s="205"/>
    </row>
    <row r="439" spans="1:5">
      <c r="A439" s="752" t="s">
        <v>251</v>
      </c>
      <c r="B439" s="753"/>
      <c r="C439" s="205"/>
      <c r="D439" s="205"/>
    </row>
    <row r="440" spans="1:5">
      <c r="A440" s="752" t="s">
        <v>17</v>
      </c>
      <c r="B440" s="753"/>
      <c r="C440" s="205">
        <v>0</v>
      </c>
      <c r="D440" s="205">
        <v>175.77</v>
      </c>
    </row>
    <row r="441" spans="1:5" ht="15">
      <c r="A441" s="563" t="s">
        <v>18</v>
      </c>
      <c r="B441" s="564"/>
      <c r="C441" s="205"/>
      <c r="D441" s="205"/>
    </row>
    <row r="442" spans="1:5" ht="24.75" customHeight="1" thickBot="1">
      <c r="A442" s="768" t="s">
        <v>252</v>
      </c>
      <c r="B442" s="769"/>
      <c r="C442" s="336"/>
      <c r="D442" s="336"/>
    </row>
    <row r="443" spans="1:5" ht="16.5" thickBot="1">
      <c r="A443" s="770" t="s">
        <v>102</v>
      </c>
      <c r="B443" s="771"/>
      <c r="C443" s="209">
        <f>SUM(C426+C429+C432+C433+C442)</f>
        <v>0</v>
      </c>
      <c r="D443" s="209">
        <f>SUM(D426+D429+D432+D433+D442)</f>
        <v>5868.96</v>
      </c>
    </row>
    <row r="445" spans="1:5" ht="15">
      <c r="A445" s="772" t="s">
        <v>253</v>
      </c>
      <c r="B445" s="773"/>
      <c r="C445" s="773"/>
      <c r="D445" s="581"/>
      <c r="E445" s="581"/>
    </row>
    <row r="446" spans="1:5" ht="15" thickBot="1">
      <c r="A446" s="331"/>
      <c r="B446" s="331"/>
      <c r="C446" s="331"/>
      <c r="D446" s="331"/>
    </row>
    <row r="447" spans="1:5" ht="33.75" customHeight="1">
      <c r="A447" s="342"/>
      <c r="B447" s="774" t="s">
        <v>254</v>
      </c>
      <c r="C447" s="774"/>
      <c r="D447" s="774"/>
      <c r="E447" s="775"/>
    </row>
    <row r="448" spans="1:5">
      <c r="A448" s="343" t="s">
        <v>255</v>
      </c>
      <c r="B448" s="76" t="s">
        <v>256</v>
      </c>
      <c r="C448" s="776" t="s">
        <v>257</v>
      </c>
      <c r="D448" s="776"/>
      <c r="E448" s="777"/>
    </row>
    <row r="449" spans="1:5" ht="14.25" thickBot="1">
      <c r="A449" s="344"/>
      <c r="B449" s="345"/>
      <c r="C449" s="345" t="s">
        <v>258</v>
      </c>
      <c r="D449" s="345" t="s">
        <v>259</v>
      </c>
      <c r="E449" s="346" t="s">
        <v>260</v>
      </c>
    </row>
    <row r="450" spans="1:5">
      <c r="A450" s="347" t="s">
        <v>261</v>
      </c>
      <c r="B450" s="348"/>
      <c r="C450" s="349"/>
      <c r="D450" s="349"/>
      <c r="E450" s="350"/>
    </row>
    <row r="451" spans="1:5" ht="14.25" thickBot="1">
      <c r="A451" s="351" t="s">
        <v>91</v>
      </c>
      <c r="B451" s="352">
        <f>B450</f>
        <v>0</v>
      </c>
      <c r="C451" s="352">
        <f>C450</f>
        <v>0</v>
      </c>
      <c r="D451" s="352">
        <f>D450</f>
        <v>0</v>
      </c>
      <c r="E451" s="353">
        <f>E450</f>
        <v>0</v>
      </c>
    </row>
    <row r="454" spans="1:5" ht="29.25" customHeight="1">
      <c r="A454" s="772" t="s">
        <v>262</v>
      </c>
      <c r="B454" s="773"/>
      <c r="C454" s="773"/>
      <c r="D454" s="778"/>
      <c r="E454" s="778"/>
    </row>
    <row r="455" spans="1:5" ht="15.75" thickBot="1">
      <c r="A455" s="198"/>
      <c r="B455" s="198"/>
      <c r="C455" s="198"/>
    </row>
    <row r="456" spans="1:5" ht="14.25" thickBot="1">
      <c r="A456" s="621" t="s">
        <v>263</v>
      </c>
      <c r="B456" s="623"/>
      <c r="C456" s="223" t="s">
        <v>264</v>
      </c>
    </row>
    <row r="457" spans="1:5">
      <c r="A457" s="758"/>
      <c r="B457" s="759"/>
      <c r="C457" s="354"/>
    </row>
    <row r="458" spans="1:5" ht="51" customHeight="1">
      <c r="A458" s="760" t="s">
        <v>265</v>
      </c>
      <c r="B458" s="761"/>
      <c r="C458" s="355"/>
    </row>
    <row r="459" spans="1:5" ht="14.25" thickBot="1">
      <c r="A459" s="762"/>
      <c r="B459" s="763"/>
      <c r="C459" s="354"/>
    </row>
    <row r="460" spans="1:5" ht="14.25" thickBot="1">
      <c r="A460" s="764" t="s">
        <v>142</v>
      </c>
      <c r="B460" s="765"/>
      <c r="C460" s="356">
        <f>C458</f>
        <v>0</v>
      </c>
    </row>
    <row r="463" spans="1:5" ht="14.25">
      <c r="A463" s="331" t="s">
        <v>266</v>
      </c>
      <c r="B463" s="331"/>
      <c r="C463" s="331"/>
      <c r="D463" s="331"/>
    </row>
    <row r="464" spans="1:5" ht="14.25" thickBot="1">
      <c r="A464" s="240"/>
      <c r="B464" s="240"/>
      <c r="C464" s="240"/>
      <c r="D464" s="240"/>
    </row>
    <row r="465" spans="1:4" ht="14.25" thickBot="1">
      <c r="A465" s="357" t="s">
        <v>267</v>
      </c>
      <c r="B465" s="358"/>
      <c r="C465" s="358"/>
      <c r="D465" s="359"/>
    </row>
    <row r="466" spans="1:4" ht="14.25" thickBot="1">
      <c r="A466" s="766" t="s">
        <v>55</v>
      </c>
      <c r="B466" s="767"/>
      <c r="C466" s="791" t="s">
        <v>268</v>
      </c>
      <c r="D466" s="792"/>
    </row>
    <row r="467" spans="1:4" ht="14.25" thickBot="1">
      <c r="A467" s="360"/>
      <c r="B467" s="361"/>
      <c r="C467" s="361"/>
      <c r="D467" s="362"/>
    </row>
    <row r="470" spans="1:4" ht="14.25">
      <c r="A470" s="772" t="s">
        <v>269</v>
      </c>
      <c r="B470" s="772"/>
      <c r="C470" s="772"/>
      <c r="D470" s="620"/>
    </row>
    <row r="471" spans="1:4" ht="14.25" customHeight="1">
      <c r="A471" s="793" t="s">
        <v>270</v>
      </c>
      <c r="B471" s="793"/>
      <c r="C471" s="793"/>
    </row>
    <row r="472" spans="1:4" ht="14.25" thickBot="1">
      <c r="A472" s="363"/>
      <c r="B472" s="364"/>
      <c r="C472" s="364"/>
    </row>
    <row r="473" spans="1:4" ht="16.5" thickBot="1">
      <c r="A473" s="794" t="s">
        <v>54</v>
      </c>
      <c r="B473" s="795"/>
      <c r="C473" s="223" t="s">
        <v>271</v>
      </c>
      <c r="D473" s="223" t="s">
        <v>272</v>
      </c>
    </row>
    <row r="474" spans="1:4">
      <c r="A474" s="796" t="s">
        <v>273</v>
      </c>
      <c r="B474" s="797"/>
      <c r="C474" s="365"/>
      <c r="D474" s="366"/>
    </row>
    <row r="475" spans="1:4">
      <c r="A475" s="798" t="s">
        <v>274</v>
      </c>
      <c r="B475" s="799"/>
      <c r="C475" s="367"/>
      <c r="D475" s="368"/>
    </row>
    <row r="476" spans="1:4">
      <c r="A476" s="779" t="s">
        <v>275</v>
      </c>
      <c r="B476" s="780"/>
      <c r="C476" s="369"/>
      <c r="D476" s="370"/>
    </row>
    <row r="477" spans="1:4">
      <c r="A477" s="781" t="s">
        <v>276</v>
      </c>
      <c r="B477" s="782"/>
      <c r="C477" s="367"/>
      <c r="D477" s="368"/>
    </row>
    <row r="478" spans="1:4" ht="13.5" customHeight="1" thickBot="1">
      <c r="A478" s="783" t="s">
        <v>277</v>
      </c>
      <c r="B478" s="784"/>
      <c r="C478" s="371"/>
      <c r="D478" s="372"/>
    </row>
    <row r="486" spans="1:3" ht="14.25">
      <c r="A486" s="373" t="s">
        <v>278</v>
      </c>
      <c r="B486" s="373"/>
      <c r="C486" s="373"/>
    </row>
    <row r="487" spans="1:3" ht="14.25" thickBot="1">
      <c r="A487" s="374"/>
      <c r="B487" s="179"/>
      <c r="C487" s="179"/>
    </row>
    <row r="488" spans="1:3" ht="26.25" thickBot="1">
      <c r="A488" s="375"/>
      <c r="B488" s="376" t="s">
        <v>279</v>
      </c>
      <c r="C488" s="201" t="s">
        <v>280</v>
      </c>
    </row>
    <row r="489" spans="1:3" ht="14.25" thickBot="1">
      <c r="A489" s="377" t="s">
        <v>281</v>
      </c>
      <c r="B489" s="378">
        <f>B490+B495</f>
        <v>0</v>
      </c>
      <c r="C489" s="378">
        <f>C490+C495</f>
        <v>0</v>
      </c>
    </row>
    <row r="490" spans="1:3">
      <c r="A490" s="379" t="s">
        <v>282</v>
      </c>
      <c r="B490" s="380">
        <f>SUM(B492:B494)</f>
        <v>0</v>
      </c>
      <c r="C490" s="380">
        <f>SUM(C492:C494)</f>
        <v>0</v>
      </c>
    </row>
    <row r="491" spans="1:3">
      <c r="A491" s="381" t="s">
        <v>58</v>
      </c>
      <c r="B491" s="382"/>
      <c r="C491" s="383"/>
    </row>
    <row r="492" spans="1:3">
      <c r="A492" s="381"/>
      <c r="B492" s="382"/>
      <c r="C492" s="383"/>
    </row>
    <row r="493" spans="1:3">
      <c r="A493" s="381"/>
      <c r="B493" s="382"/>
      <c r="C493" s="383"/>
    </row>
    <row r="494" spans="1:3" ht="14.25" thickBot="1">
      <c r="A494" s="384"/>
      <c r="B494" s="385"/>
      <c r="C494" s="386"/>
    </row>
    <row r="495" spans="1:3">
      <c r="A495" s="379" t="s">
        <v>283</v>
      </c>
      <c r="B495" s="380">
        <f>SUM(B497:B499)</f>
        <v>0</v>
      </c>
      <c r="C495" s="380">
        <f>SUM(C497:C499)</f>
        <v>0</v>
      </c>
    </row>
    <row r="496" spans="1:3">
      <c r="A496" s="381" t="s">
        <v>58</v>
      </c>
      <c r="B496" s="387"/>
      <c r="C496" s="388"/>
    </row>
    <row r="497" spans="1:3">
      <c r="A497" s="389"/>
      <c r="B497" s="387"/>
      <c r="C497" s="388"/>
    </row>
    <row r="498" spans="1:3">
      <c r="A498" s="389"/>
      <c r="B498" s="382"/>
      <c r="C498" s="383"/>
    </row>
    <row r="499" spans="1:3" ht="14.25" thickBot="1">
      <c r="A499" s="390"/>
      <c r="B499" s="385"/>
      <c r="C499" s="386"/>
    </row>
    <row r="500" spans="1:3" ht="14.25" thickBot="1">
      <c r="A500" s="377" t="s">
        <v>284</v>
      </c>
      <c r="B500" s="378">
        <f>B501+B506</f>
        <v>0</v>
      </c>
      <c r="C500" s="378">
        <f>C501+C506</f>
        <v>0</v>
      </c>
    </row>
    <row r="501" spans="1:3">
      <c r="A501" s="391" t="s">
        <v>282</v>
      </c>
      <c r="B501" s="387">
        <f>SUM(B503:B505)</f>
        <v>0</v>
      </c>
      <c r="C501" s="387">
        <f>SUM(C503:C505)</f>
        <v>0</v>
      </c>
    </row>
    <row r="502" spans="1:3">
      <c r="A502" s="389" t="s">
        <v>58</v>
      </c>
      <c r="B502" s="382"/>
      <c r="C502" s="383"/>
    </row>
    <row r="503" spans="1:3">
      <c r="A503" s="389"/>
      <c r="B503" s="382"/>
      <c r="C503" s="383"/>
    </row>
    <row r="504" spans="1:3">
      <c r="A504" s="389"/>
      <c r="B504" s="382"/>
      <c r="C504" s="383"/>
    </row>
    <row r="505" spans="1:3" ht="14.25" thickBot="1">
      <c r="A505" s="390"/>
      <c r="B505" s="385"/>
      <c r="C505" s="386"/>
    </row>
    <row r="506" spans="1:3">
      <c r="A506" s="392" t="s">
        <v>283</v>
      </c>
      <c r="B506" s="393">
        <f>SUM(B508:B510)</f>
        <v>0</v>
      </c>
      <c r="C506" s="393">
        <f>SUM(C508:C510)</f>
        <v>0</v>
      </c>
    </row>
    <row r="507" spans="1:3">
      <c r="A507" s="389" t="s">
        <v>58</v>
      </c>
      <c r="B507" s="382"/>
      <c r="C507" s="382"/>
    </row>
    <row r="508" spans="1:3">
      <c r="A508" s="394"/>
      <c r="B508" s="382"/>
      <c r="C508" s="382"/>
    </row>
    <row r="509" spans="1:3">
      <c r="A509" s="394"/>
      <c r="B509" s="382"/>
      <c r="C509" s="382"/>
    </row>
    <row r="510" spans="1:3" ht="15.75" thickBot="1">
      <c r="A510" s="395"/>
      <c r="B510" s="396"/>
      <c r="C510" s="396"/>
    </row>
    <row r="511" spans="1:3" ht="14.25">
      <c r="A511" s="373"/>
      <c r="B511" s="373"/>
      <c r="C511" s="373"/>
    </row>
    <row r="512" spans="1:3" ht="14.25">
      <c r="A512" s="373"/>
      <c r="B512" s="373"/>
      <c r="C512" s="373"/>
    </row>
    <row r="513" spans="1:10" ht="43.5" customHeight="1">
      <c r="A513" s="619" t="s">
        <v>285</v>
      </c>
      <c r="B513" s="619"/>
      <c r="C513" s="619"/>
      <c r="D513" s="619"/>
      <c r="E513" s="620"/>
      <c r="F513" s="620"/>
      <c r="G513" s="620"/>
      <c r="H513" s="620"/>
      <c r="I513" s="620"/>
      <c r="J513" s="620"/>
    </row>
    <row r="514" spans="1:10" ht="15" thickBot="1">
      <c r="A514" s="397"/>
      <c r="B514" s="397"/>
      <c r="C514" s="397"/>
      <c r="D514" s="397"/>
      <c r="E514" s="12"/>
      <c r="F514" s="12"/>
      <c r="G514" s="12"/>
      <c r="H514" s="12"/>
      <c r="I514" s="12"/>
      <c r="J514" s="12"/>
    </row>
    <row r="515" spans="1:10" ht="55.5" customHeight="1" thickBot="1">
      <c r="A515" s="674" t="s">
        <v>286</v>
      </c>
      <c r="B515" s="785"/>
      <c r="C515" s="786"/>
      <c r="D515" s="665"/>
    </row>
    <row r="516" spans="1:10" ht="24.75" customHeight="1" thickBot="1">
      <c r="A516" s="787" t="s">
        <v>55</v>
      </c>
      <c r="B516" s="788"/>
      <c r="C516" s="789" t="s">
        <v>56</v>
      </c>
      <c r="D516" s="790"/>
    </row>
    <row r="517" spans="1:10" ht="20.25" customHeight="1" thickBot="1">
      <c r="A517" s="809"/>
      <c r="B517" s="810"/>
      <c r="C517" s="811"/>
      <c r="D517" s="812"/>
    </row>
    <row r="518" spans="1:10" ht="14.25">
      <c r="A518" s="373"/>
      <c r="B518" s="373"/>
      <c r="C518" s="373"/>
    </row>
    <row r="519" spans="1:10" s="524" customFormat="1" ht="14.25">
      <c r="A519" s="523"/>
      <c r="B519" s="523"/>
      <c r="C519" s="523"/>
    </row>
    <row r="520" spans="1:10" s="524" customFormat="1" ht="14.25">
      <c r="A520" s="523"/>
      <c r="B520" s="523"/>
      <c r="C520" s="523"/>
    </row>
    <row r="521" spans="1:10" s="524" customFormat="1" ht="14.25">
      <c r="A521" s="523"/>
      <c r="B521" s="523"/>
      <c r="C521" s="523"/>
    </row>
    <row r="522" spans="1:10" ht="14.25">
      <c r="A522" s="373"/>
      <c r="B522" s="373"/>
      <c r="C522" s="373"/>
    </row>
    <row r="523" spans="1:10" ht="14.25">
      <c r="A523" s="373"/>
      <c r="B523" s="373"/>
      <c r="C523" s="373"/>
    </row>
    <row r="524" spans="1:10" ht="14.25">
      <c r="A524" s="373"/>
      <c r="B524" s="373"/>
      <c r="C524" s="373"/>
    </row>
    <row r="525" spans="1:10" ht="14.25">
      <c r="A525" s="373"/>
      <c r="B525" s="373"/>
      <c r="C525" s="373"/>
    </row>
    <row r="526" spans="1:10" ht="14.25">
      <c r="A526" s="373" t="s">
        <v>287</v>
      </c>
      <c r="B526" s="373"/>
      <c r="C526" s="373"/>
    </row>
    <row r="527" spans="1:10" ht="14.25">
      <c r="A527" s="646" t="s">
        <v>288</v>
      </c>
      <c r="B527" s="646"/>
      <c r="C527" s="646"/>
    </row>
    <row r="528" spans="1:10" ht="15" thickBot="1">
      <c r="A528" s="373"/>
      <c r="B528" s="373"/>
      <c r="C528" s="373"/>
    </row>
    <row r="529" spans="1:8" ht="24.75" thickBot="1">
      <c r="A529" s="813" t="s">
        <v>289</v>
      </c>
      <c r="B529" s="814"/>
      <c r="C529" s="814"/>
      <c r="D529" s="815"/>
      <c r="E529" s="398" t="s">
        <v>279</v>
      </c>
      <c r="F529" s="399" t="s">
        <v>280</v>
      </c>
      <c r="G529" s="400"/>
      <c r="H529" s="400"/>
    </row>
    <row r="530" spans="1:8" ht="14.25" customHeight="1" thickBot="1">
      <c r="A530" s="816" t="s">
        <v>290</v>
      </c>
      <c r="B530" s="817"/>
      <c r="C530" s="817"/>
      <c r="D530" s="818"/>
      <c r="E530" s="401">
        <f>SUM(E531:E539)</f>
        <v>0</v>
      </c>
      <c r="F530" s="401">
        <f>SUM(F531:F539)</f>
        <v>107448.61</v>
      </c>
      <c r="G530" s="402"/>
      <c r="H530" s="402"/>
    </row>
    <row r="531" spans="1:8">
      <c r="A531" s="819" t="s">
        <v>291</v>
      </c>
      <c r="B531" s="820"/>
      <c r="C531" s="820"/>
      <c r="D531" s="821"/>
      <c r="E531" s="403">
        <v>0</v>
      </c>
      <c r="F531" s="404">
        <v>40547.67</v>
      </c>
      <c r="G531" s="160"/>
      <c r="H531" s="160"/>
    </row>
    <row r="532" spans="1:8">
      <c r="A532" s="800" t="s">
        <v>292</v>
      </c>
      <c r="B532" s="801"/>
      <c r="C532" s="801"/>
      <c r="D532" s="802"/>
      <c r="E532" s="405"/>
      <c r="F532" s="406"/>
      <c r="G532" s="160"/>
      <c r="H532" s="160"/>
    </row>
    <row r="533" spans="1:8">
      <c r="A533" s="800" t="s">
        <v>293</v>
      </c>
      <c r="B533" s="801"/>
      <c r="C533" s="801"/>
      <c r="D533" s="802"/>
      <c r="E533" s="405"/>
      <c r="F533" s="406"/>
      <c r="G533" s="160"/>
      <c r="H533" s="160"/>
    </row>
    <row r="534" spans="1:8">
      <c r="A534" s="803" t="s">
        <v>294</v>
      </c>
      <c r="B534" s="804"/>
      <c r="C534" s="804"/>
      <c r="D534" s="805"/>
      <c r="E534" s="405"/>
      <c r="F534" s="406"/>
      <c r="G534" s="160"/>
      <c r="H534" s="160"/>
    </row>
    <row r="535" spans="1:8">
      <c r="A535" s="800" t="s">
        <v>295</v>
      </c>
      <c r="B535" s="801"/>
      <c r="C535" s="801"/>
      <c r="D535" s="802"/>
      <c r="E535" s="405"/>
      <c r="F535" s="406"/>
      <c r="G535" s="160"/>
      <c r="H535" s="160"/>
    </row>
    <row r="536" spans="1:8">
      <c r="A536" s="806" t="s">
        <v>296</v>
      </c>
      <c r="B536" s="807"/>
      <c r="C536" s="807"/>
      <c r="D536" s="808"/>
      <c r="E536" s="405"/>
      <c r="F536" s="406"/>
      <c r="G536" s="160"/>
      <c r="H536" s="160"/>
    </row>
    <row r="537" spans="1:8">
      <c r="A537" s="806" t="s">
        <v>297</v>
      </c>
      <c r="B537" s="807"/>
      <c r="C537" s="807"/>
      <c r="D537" s="808"/>
      <c r="E537" s="405"/>
      <c r="F537" s="406"/>
      <c r="G537" s="160"/>
      <c r="H537" s="160"/>
    </row>
    <row r="538" spans="1:8">
      <c r="A538" s="806" t="s">
        <v>298</v>
      </c>
      <c r="B538" s="807"/>
      <c r="C538" s="807"/>
      <c r="D538" s="808"/>
      <c r="E538" s="405"/>
      <c r="F538" s="406"/>
      <c r="G538" s="160"/>
      <c r="H538" s="160"/>
    </row>
    <row r="539" spans="1:8" ht="14.25" thickBot="1">
      <c r="A539" s="831" t="s">
        <v>440</v>
      </c>
      <c r="B539" s="832"/>
      <c r="C539" s="832"/>
      <c r="D539" s="833"/>
      <c r="E539" s="407"/>
      <c r="F539" s="408">
        <v>66900.94</v>
      </c>
      <c r="G539" s="160"/>
      <c r="H539" s="160"/>
    </row>
    <row r="540" spans="1:8" ht="14.25" thickBot="1">
      <c r="A540" s="816" t="s">
        <v>299</v>
      </c>
      <c r="B540" s="817"/>
      <c r="C540" s="817"/>
      <c r="D540" s="818"/>
      <c r="E540" s="409">
        <f>E541+E542</f>
        <v>0</v>
      </c>
      <c r="F540" s="409">
        <f>F541+F542</f>
        <v>-246.99</v>
      </c>
      <c r="G540" s="411"/>
      <c r="H540" s="411"/>
    </row>
    <row r="541" spans="1:8">
      <c r="A541" s="834" t="s">
        <v>437</v>
      </c>
      <c r="B541" s="835"/>
      <c r="C541" s="835"/>
      <c r="D541" s="836"/>
      <c r="E541" s="488">
        <v>0</v>
      </c>
      <c r="F541" s="489">
        <v>1302.06</v>
      </c>
      <c r="G541" s="411"/>
      <c r="H541" s="411"/>
    </row>
    <row r="542" spans="1:8">
      <c r="A542" s="837" t="s">
        <v>441</v>
      </c>
      <c r="B542" s="838"/>
      <c r="C542" s="838"/>
      <c r="D542" s="839"/>
      <c r="E542" s="405"/>
      <c r="F542" s="406">
        <v>-1549.05</v>
      </c>
      <c r="G542" s="411"/>
      <c r="H542" s="411"/>
    </row>
    <row r="543" spans="1:8" ht="14.25" thickBot="1">
      <c r="A543" s="840" t="s">
        <v>300</v>
      </c>
      <c r="B543" s="841"/>
      <c r="C543" s="841"/>
      <c r="D543" s="842"/>
      <c r="E543" s="412"/>
      <c r="F543" s="413"/>
      <c r="G543" s="411"/>
      <c r="H543" s="411"/>
    </row>
    <row r="544" spans="1:8" ht="14.25" thickBot="1">
      <c r="A544" s="822" t="s">
        <v>301</v>
      </c>
      <c r="B544" s="823"/>
      <c r="C544" s="823"/>
      <c r="D544" s="824"/>
      <c r="E544" s="409"/>
      <c r="F544" s="410"/>
      <c r="G544" s="411"/>
      <c r="H544" s="411"/>
    </row>
    <row r="545" spans="1:8" ht="14.25" thickBot="1">
      <c r="A545" s="825" t="s">
        <v>302</v>
      </c>
      <c r="B545" s="826"/>
      <c r="C545" s="826"/>
      <c r="D545" s="827"/>
      <c r="E545" s="409"/>
      <c r="F545" s="410"/>
      <c r="G545" s="411"/>
      <c r="H545" s="411"/>
    </row>
    <row r="546" spans="1:8" ht="14.25" thickBot="1">
      <c r="A546" s="825" t="s">
        <v>303</v>
      </c>
      <c r="B546" s="826"/>
      <c r="C546" s="826"/>
      <c r="D546" s="827"/>
      <c r="E546" s="401">
        <f>E547+E555+E558+E561</f>
        <v>0</v>
      </c>
      <c r="F546" s="401">
        <f>SUM(F547+F555+F558+F561)</f>
        <v>276</v>
      </c>
      <c r="G546" s="402"/>
      <c r="H546" s="402"/>
    </row>
    <row r="547" spans="1:8">
      <c r="A547" s="819" t="s">
        <v>304</v>
      </c>
      <c r="B547" s="820"/>
      <c r="C547" s="820"/>
      <c r="D547" s="821"/>
      <c r="E547" s="414">
        <f>SUM(E548:E554)</f>
        <v>0</v>
      </c>
      <c r="F547" s="414">
        <f>SUM(F548:F554)</f>
        <v>0</v>
      </c>
      <c r="G547" s="415"/>
      <c r="H547" s="415"/>
    </row>
    <row r="548" spans="1:8">
      <c r="A548" s="828" t="s">
        <v>305</v>
      </c>
      <c r="B548" s="829"/>
      <c r="C548" s="829"/>
      <c r="D548" s="830"/>
      <c r="E548" s="416"/>
      <c r="F548" s="417"/>
      <c r="G548" s="418"/>
      <c r="H548" s="418"/>
    </row>
    <row r="549" spans="1:8">
      <c r="A549" s="828" t="s">
        <v>306</v>
      </c>
      <c r="B549" s="829"/>
      <c r="C549" s="829"/>
      <c r="D549" s="830"/>
      <c r="E549" s="416"/>
      <c r="F549" s="417"/>
      <c r="G549" s="418"/>
      <c r="H549" s="418"/>
    </row>
    <row r="550" spans="1:8">
      <c r="A550" s="828" t="s">
        <v>307</v>
      </c>
      <c r="B550" s="829"/>
      <c r="C550" s="829"/>
      <c r="D550" s="830"/>
      <c r="E550" s="416"/>
      <c r="F550" s="417"/>
      <c r="G550" s="418"/>
      <c r="H550" s="418"/>
    </row>
    <row r="551" spans="1:8">
      <c r="A551" s="828" t="s">
        <v>308</v>
      </c>
      <c r="B551" s="829"/>
      <c r="C551" s="829"/>
      <c r="D551" s="830"/>
      <c r="E551" s="416"/>
      <c r="F551" s="417"/>
      <c r="G551" s="418"/>
      <c r="H551" s="418"/>
    </row>
    <row r="552" spans="1:8">
      <c r="A552" s="828" t="s">
        <v>309</v>
      </c>
      <c r="B552" s="829"/>
      <c r="C552" s="829"/>
      <c r="D552" s="830"/>
      <c r="E552" s="416"/>
      <c r="F552" s="417"/>
      <c r="G552" s="418"/>
      <c r="H552" s="418"/>
    </row>
    <row r="553" spans="1:8">
      <c r="A553" s="828" t="s">
        <v>310</v>
      </c>
      <c r="B553" s="829"/>
      <c r="C553" s="829"/>
      <c r="D553" s="830"/>
      <c r="E553" s="416"/>
      <c r="F553" s="417"/>
      <c r="G553" s="418"/>
      <c r="H553" s="418"/>
    </row>
    <row r="554" spans="1:8">
      <c r="A554" s="828" t="s">
        <v>311</v>
      </c>
      <c r="B554" s="829"/>
      <c r="C554" s="829"/>
      <c r="D554" s="830"/>
      <c r="E554" s="416"/>
      <c r="F554" s="417"/>
      <c r="G554" s="418"/>
      <c r="H554" s="418"/>
    </row>
    <row r="555" spans="1:8">
      <c r="A555" s="806" t="s">
        <v>312</v>
      </c>
      <c r="B555" s="807"/>
      <c r="C555" s="807"/>
      <c r="D555" s="808"/>
      <c r="E555" s="419">
        <f>SUM(E556:E557)</f>
        <v>0</v>
      </c>
      <c r="F555" s="419">
        <f>SUM(F556:F557)</f>
        <v>0</v>
      </c>
      <c r="G555" s="415"/>
      <c r="H555" s="415"/>
    </row>
    <row r="556" spans="1:8">
      <c r="A556" s="828" t="s">
        <v>313</v>
      </c>
      <c r="B556" s="829"/>
      <c r="C556" s="829"/>
      <c r="D556" s="830"/>
      <c r="E556" s="416"/>
      <c r="F556" s="417"/>
      <c r="G556" s="418"/>
      <c r="H556" s="418"/>
    </row>
    <row r="557" spans="1:8">
      <c r="A557" s="828" t="s">
        <v>314</v>
      </c>
      <c r="B557" s="829"/>
      <c r="C557" s="829"/>
      <c r="D557" s="830"/>
      <c r="E557" s="416"/>
      <c r="F557" s="417"/>
      <c r="G557" s="418"/>
      <c r="H557" s="418"/>
    </row>
    <row r="558" spans="1:8">
      <c r="A558" s="800" t="s">
        <v>315</v>
      </c>
      <c r="B558" s="801"/>
      <c r="C558" s="801"/>
      <c r="D558" s="802"/>
      <c r="E558" s="419">
        <f>SUM(E559:E560)</f>
        <v>0</v>
      </c>
      <c r="F558" s="419">
        <f>SUM(F559:F560)</f>
        <v>0</v>
      </c>
      <c r="G558" s="415"/>
      <c r="H558" s="415"/>
    </row>
    <row r="559" spans="1:8">
      <c r="A559" s="828" t="s">
        <v>316</v>
      </c>
      <c r="B559" s="829"/>
      <c r="C559" s="829"/>
      <c r="D559" s="830"/>
      <c r="E559" s="416"/>
      <c r="F559" s="417"/>
      <c r="G559" s="418"/>
      <c r="H559" s="418"/>
    </row>
    <row r="560" spans="1:8">
      <c r="A560" s="828" t="s">
        <v>317</v>
      </c>
      <c r="B560" s="829"/>
      <c r="C560" s="829"/>
      <c r="D560" s="830"/>
      <c r="E560" s="416"/>
      <c r="F560" s="417"/>
      <c r="G560" s="418"/>
      <c r="H560" s="418"/>
    </row>
    <row r="561" spans="1:8">
      <c r="A561" s="800" t="s">
        <v>318</v>
      </c>
      <c r="B561" s="801"/>
      <c r="C561" s="801"/>
      <c r="D561" s="802"/>
      <c r="E561" s="419">
        <f>SUM(E562:E576)</f>
        <v>0</v>
      </c>
      <c r="F561" s="419">
        <f>SUM(F562:F576)</f>
        <v>276</v>
      </c>
      <c r="G561" s="415"/>
      <c r="H561" s="415"/>
    </row>
    <row r="562" spans="1:8">
      <c r="A562" s="828" t="s">
        <v>319</v>
      </c>
      <c r="B562" s="829"/>
      <c r="C562" s="829"/>
      <c r="D562" s="830"/>
      <c r="E562" s="405"/>
      <c r="F562" s="406"/>
      <c r="G562" s="160"/>
      <c r="H562" s="160"/>
    </row>
    <row r="563" spans="1:8">
      <c r="A563" s="828" t="s">
        <v>320</v>
      </c>
      <c r="B563" s="829"/>
      <c r="C563" s="829"/>
      <c r="D563" s="830"/>
      <c r="E563" s="405"/>
      <c r="F563" s="406"/>
      <c r="G563" s="160"/>
      <c r="H563" s="160"/>
    </row>
    <row r="564" spans="1:8">
      <c r="A564" s="828" t="s">
        <v>321</v>
      </c>
      <c r="B564" s="829"/>
      <c r="C564" s="829"/>
      <c r="D564" s="830"/>
      <c r="E564" s="420"/>
      <c r="F564" s="421"/>
      <c r="G564" s="160"/>
      <c r="H564" s="160"/>
    </row>
    <row r="565" spans="1:8">
      <c r="A565" s="828" t="s">
        <v>322</v>
      </c>
      <c r="B565" s="829"/>
      <c r="C565" s="829"/>
      <c r="D565" s="830"/>
      <c r="E565" s="405"/>
      <c r="F565" s="406"/>
      <c r="G565" s="160"/>
      <c r="H565" s="160"/>
    </row>
    <row r="566" spans="1:8">
      <c r="A566" s="828" t="s">
        <v>323</v>
      </c>
      <c r="B566" s="829"/>
      <c r="C566" s="829"/>
      <c r="D566" s="830"/>
      <c r="E566" s="405"/>
      <c r="F566" s="406"/>
      <c r="G566" s="160"/>
      <c r="H566" s="160"/>
    </row>
    <row r="567" spans="1:8">
      <c r="A567" s="828" t="s">
        <v>324</v>
      </c>
      <c r="B567" s="829"/>
      <c r="C567" s="829"/>
      <c r="D567" s="830"/>
      <c r="E567" s="405"/>
      <c r="F567" s="406"/>
      <c r="G567" s="160"/>
      <c r="H567" s="160"/>
    </row>
    <row r="568" spans="1:8">
      <c r="A568" s="828" t="s">
        <v>325</v>
      </c>
      <c r="B568" s="829"/>
      <c r="C568" s="829"/>
      <c r="D568" s="830"/>
      <c r="E568" s="405"/>
      <c r="F568" s="406"/>
      <c r="G568" s="160"/>
      <c r="H568" s="160"/>
    </row>
    <row r="569" spans="1:8">
      <c r="A569" s="828" t="s">
        <v>326</v>
      </c>
      <c r="B569" s="829"/>
      <c r="C569" s="829"/>
      <c r="D569" s="830"/>
      <c r="E569" s="405"/>
      <c r="F569" s="406"/>
      <c r="G569" s="160"/>
      <c r="H569" s="160"/>
    </row>
    <row r="570" spans="1:8">
      <c r="A570" s="828" t="s">
        <v>327</v>
      </c>
      <c r="B570" s="829"/>
      <c r="C570" s="829"/>
      <c r="D570" s="830"/>
      <c r="E570" s="405"/>
      <c r="F570" s="406"/>
      <c r="G570" s="160"/>
      <c r="H570" s="160"/>
    </row>
    <row r="571" spans="1:8">
      <c r="A571" s="843" t="s">
        <v>328</v>
      </c>
      <c r="B571" s="844"/>
      <c r="C571" s="844"/>
      <c r="D571" s="845"/>
      <c r="E571" s="405"/>
      <c r="F571" s="406"/>
      <c r="G571" s="160"/>
      <c r="H571" s="160"/>
    </row>
    <row r="572" spans="1:8">
      <c r="A572" s="843" t="s">
        <v>329</v>
      </c>
      <c r="B572" s="844"/>
      <c r="C572" s="844"/>
      <c r="D572" s="845"/>
      <c r="E572" s="405"/>
      <c r="F572" s="406"/>
      <c r="G572" s="160"/>
      <c r="H572" s="160"/>
    </row>
    <row r="573" spans="1:8">
      <c r="A573" s="843" t="s">
        <v>330</v>
      </c>
      <c r="B573" s="844"/>
      <c r="C573" s="844"/>
      <c r="D573" s="845"/>
      <c r="E573" s="405"/>
      <c r="F573" s="406"/>
      <c r="G573" s="160"/>
      <c r="H573" s="160"/>
    </row>
    <row r="574" spans="1:8">
      <c r="A574" s="846" t="s">
        <v>331</v>
      </c>
      <c r="B574" s="847"/>
      <c r="C574" s="847"/>
      <c r="D574" s="848"/>
      <c r="E574" s="405"/>
      <c r="F574" s="406"/>
      <c r="G574" s="160"/>
      <c r="H574" s="160"/>
    </row>
    <row r="575" spans="1:8">
      <c r="A575" s="843" t="s">
        <v>332</v>
      </c>
      <c r="B575" s="844"/>
      <c r="C575" s="844"/>
      <c r="D575" s="845"/>
      <c r="E575" s="405">
        <v>0</v>
      </c>
      <c r="F575" s="406"/>
      <c r="G575" s="160"/>
      <c r="H575" s="160"/>
    </row>
    <row r="576" spans="1:8" ht="14.25" thickBot="1">
      <c r="A576" s="849" t="s">
        <v>441</v>
      </c>
      <c r="B576" s="850"/>
      <c r="C576" s="850"/>
      <c r="D576" s="851"/>
      <c r="E576" s="490"/>
      <c r="F576" s="491">
        <v>276</v>
      </c>
      <c r="G576" s="160"/>
      <c r="H576" s="160"/>
    </row>
    <row r="577" spans="1:8" ht="14.25" thickBot="1">
      <c r="A577" s="852" t="s">
        <v>333</v>
      </c>
      <c r="B577" s="853"/>
      <c r="C577" s="853"/>
      <c r="D577" s="854"/>
      <c r="E577" s="422">
        <f>SUM(E530+E540+E543+E544+E545+E546)</f>
        <v>0</v>
      </c>
      <c r="F577" s="422">
        <f>SUM(F530+F540+F543+F544+F545+F546)</f>
        <v>107477.62</v>
      </c>
      <c r="G577" s="402"/>
      <c r="H577" s="402"/>
    </row>
    <row r="579" spans="1:8">
      <c r="A579" s="528" t="s">
        <v>334</v>
      </c>
      <c r="B579" s="581"/>
      <c r="C579" s="581"/>
      <c r="D579" s="581"/>
    </row>
    <row r="580" spans="1:8" ht="15.75" thickBot="1">
      <c r="A580" s="373"/>
      <c r="B580" s="373"/>
      <c r="C580" s="198"/>
    </row>
    <row r="581" spans="1:8" ht="15.75">
      <c r="A581" s="855" t="s">
        <v>335</v>
      </c>
      <c r="B581" s="856"/>
      <c r="C581" s="857" t="s">
        <v>279</v>
      </c>
      <c r="D581" s="857" t="s">
        <v>280</v>
      </c>
    </row>
    <row r="582" spans="1:8" ht="15.75" thickBot="1">
      <c r="A582" s="860"/>
      <c r="B582" s="861"/>
      <c r="C582" s="858"/>
      <c r="D582" s="859"/>
    </row>
    <row r="583" spans="1:8">
      <c r="A583" s="864" t="s">
        <v>336</v>
      </c>
      <c r="B583" s="865"/>
      <c r="C583" s="278">
        <f>C584+C585</f>
        <v>0</v>
      </c>
      <c r="D583" s="278">
        <f>D584+D585</f>
        <v>428610.4</v>
      </c>
    </row>
    <row r="584" spans="1:8">
      <c r="A584" s="712" t="s">
        <v>437</v>
      </c>
      <c r="B584" s="713"/>
      <c r="C584" s="387">
        <v>0</v>
      </c>
      <c r="D584" s="388">
        <v>215781.39</v>
      </c>
    </row>
    <row r="585" spans="1:8" ht="15">
      <c r="A585" s="563" t="s">
        <v>18</v>
      </c>
      <c r="B585" s="564"/>
      <c r="C585" s="387"/>
      <c r="D585" s="388">
        <v>212829.01</v>
      </c>
    </row>
    <row r="586" spans="1:8">
      <c r="A586" s="704" t="s">
        <v>337</v>
      </c>
      <c r="B586" s="705"/>
      <c r="C586" s="382"/>
      <c r="D586" s="383"/>
    </row>
    <row r="587" spans="1:8">
      <c r="A587" s="702" t="s">
        <v>338</v>
      </c>
      <c r="B587" s="703"/>
      <c r="C587" s="492">
        <f>C588+C589</f>
        <v>0</v>
      </c>
      <c r="D587" s="492">
        <f>D588+D589</f>
        <v>393498.37</v>
      </c>
    </row>
    <row r="588" spans="1:8">
      <c r="A588" s="712" t="s">
        <v>437</v>
      </c>
      <c r="B588" s="713"/>
      <c r="C588" s="382">
        <v>0</v>
      </c>
      <c r="D588" s="383">
        <v>212751.98</v>
      </c>
    </row>
    <row r="589" spans="1:8" ht="15">
      <c r="A589" s="563" t="s">
        <v>18</v>
      </c>
      <c r="B589" s="564"/>
      <c r="C589" s="382"/>
      <c r="D589" s="383">
        <v>180746.39</v>
      </c>
    </row>
    <row r="590" spans="1:8">
      <c r="A590" s="862" t="s">
        <v>339</v>
      </c>
      <c r="B590" s="863"/>
      <c r="C590" s="382"/>
      <c r="D590" s="383"/>
    </row>
    <row r="591" spans="1:8">
      <c r="A591" s="710" t="s">
        <v>340</v>
      </c>
      <c r="B591" s="711"/>
      <c r="C591" s="382"/>
      <c r="D591" s="383"/>
    </row>
    <row r="592" spans="1:8">
      <c r="A592" s="710" t="s">
        <v>341</v>
      </c>
      <c r="B592" s="711"/>
      <c r="C592" s="492">
        <f>C593+C594</f>
        <v>0</v>
      </c>
      <c r="D592" s="492">
        <f>D593+D594</f>
        <v>4210.6899999999996</v>
      </c>
    </row>
    <row r="593" spans="1:6">
      <c r="A593" s="712" t="s">
        <v>437</v>
      </c>
      <c r="B593" s="713"/>
      <c r="C593" s="382">
        <v>0</v>
      </c>
      <c r="D593" s="383">
        <v>1409.82</v>
      </c>
    </row>
    <row r="594" spans="1:6" ht="15">
      <c r="A594" s="563" t="s">
        <v>18</v>
      </c>
      <c r="B594" s="564"/>
      <c r="C594" s="382"/>
      <c r="D594" s="383">
        <v>2800.87</v>
      </c>
    </row>
    <row r="595" spans="1:6">
      <c r="A595" s="710" t="s">
        <v>342</v>
      </c>
      <c r="B595" s="711"/>
      <c r="C595" s="382"/>
      <c r="D595" s="383"/>
    </row>
    <row r="596" spans="1:6" ht="21.75" customHeight="1">
      <c r="A596" s="756" t="s">
        <v>343</v>
      </c>
      <c r="B596" s="757"/>
      <c r="C596" s="382"/>
      <c r="D596" s="383"/>
    </row>
    <row r="597" spans="1:6">
      <c r="A597" s="862" t="s">
        <v>344</v>
      </c>
      <c r="B597" s="863"/>
      <c r="C597" s="423"/>
      <c r="D597" s="383"/>
    </row>
    <row r="598" spans="1:6" ht="14.25" thickBot="1">
      <c r="A598" s="883" t="s">
        <v>17</v>
      </c>
      <c r="B598" s="884"/>
      <c r="C598" s="424"/>
      <c r="D598" s="425"/>
    </row>
    <row r="599" spans="1:6" ht="16.5" thickBot="1">
      <c r="A599" s="885" t="s">
        <v>91</v>
      </c>
      <c r="B599" s="886"/>
      <c r="C599" s="426">
        <f>SUM(C583+C586+C587+C590+C591+C592+C595+C596+C597+C598)</f>
        <v>0</v>
      </c>
      <c r="D599" s="426">
        <f>SUM(D583+D586+D587+D590+D591+D592+D595+D596+D597+D598)</f>
        <v>826319.46</v>
      </c>
    </row>
    <row r="602" spans="1:6" ht="14.25">
      <c r="A602" s="646" t="s">
        <v>345</v>
      </c>
      <c r="B602" s="646"/>
      <c r="C602" s="646"/>
    </row>
    <row r="603" spans="1:6" ht="15" thickBot="1">
      <c r="A603" s="373"/>
      <c r="B603" s="373"/>
      <c r="C603" s="373"/>
    </row>
    <row r="604" spans="1:6" ht="26.25" thickBot="1">
      <c r="A604" s="866" t="s">
        <v>346</v>
      </c>
      <c r="B604" s="867"/>
      <c r="C604" s="867"/>
      <c r="D604" s="868"/>
      <c r="E604" s="376" t="s">
        <v>279</v>
      </c>
      <c r="F604" s="201" t="s">
        <v>280</v>
      </c>
    </row>
    <row r="605" spans="1:6" ht="14.25" thickBot="1">
      <c r="A605" s="694" t="s">
        <v>347</v>
      </c>
      <c r="B605" s="869"/>
      <c r="C605" s="869"/>
      <c r="D605" s="870"/>
      <c r="E605" s="427">
        <f>E606+E607+E608</f>
        <v>0</v>
      </c>
      <c r="F605" s="427">
        <f>F606+F607+F608</f>
        <v>0</v>
      </c>
    </row>
    <row r="606" spans="1:6">
      <c r="A606" s="871" t="s">
        <v>348</v>
      </c>
      <c r="B606" s="872"/>
      <c r="C606" s="872"/>
      <c r="D606" s="873"/>
      <c r="E606" s="428"/>
      <c r="F606" s="429"/>
    </row>
    <row r="607" spans="1:6">
      <c r="A607" s="874" t="s">
        <v>349</v>
      </c>
      <c r="B607" s="875"/>
      <c r="C607" s="875"/>
      <c r="D607" s="876"/>
      <c r="E607" s="430"/>
      <c r="F607" s="431"/>
    </row>
    <row r="608" spans="1:6" ht="14.25" thickBot="1">
      <c r="A608" s="877" t="s">
        <v>350</v>
      </c>
      <c r="B608" s="878"/>
      <c r="C608" s="878"/>
      <c r="D608" s="879"/>
      <c r="E608" s="432"/>
      <c r="F608" s="433"/>
    </row>
    <row r="609" spans="1:6" ht="14.25" thickBot="1">
      <c r="A609" s="880" t="s">
        <v>351</v>
      </c>
      <c r="B609" s="881"/>
      <c r="C609" s="881"/>
      <c r="D609" s="882"/>
      <c r="E609" s="427">
        <v>0</v>
      </c>
      <c r="F609" s="434">
        <v>0</v>
      </c>
    </row>
    <row r="610" spans="1:6" ht="14.25" thickBot="1">
      <c r="A610" s="893" t="s">
        <v>352</v>
      </c>
      <c r="B610" s="894"/>
      <c r="C610" s="894"/>
      <c r="D610" s="895"/>
      <c r="E610" s="435">
        <f>SUM(E611:E621)</f>
        <v>0</v>
      </c>
      <c r="F610" s="435">
        <f>SUM(F611:F621)</f>
        <v>278184.57</v>
      </c>
    </row>
    <row r="611" spans="1:6">
      <c r="A611" s="896" t="s">
        <v>353</v>
      </c>
      <c r="B611" s="897"/>
      <c r="C611" s="897"/>
      <c r="D611" s="898"/>
      <c r="E611" s="436"/>
      <c r="F611" s="436"/>
    </row>
    <row r="612" spans="1:6">
      <c r="A612" s="887" t="s">
        <v>354</v>
      </c>
      <c r="B612" s="888"/>
      <c r="C612" s="888"/>
      <c r="D612" s="889"/>
      <c r="E612" s="437"/>
      <c r="F612" s="437"/>
    </row>
    <row r="613" spans="1:6">
      <c r="A613" s="887" t="s">
        <v>355</v>
      </c>
      <c r="B613" s="888"/>
      <c r="C613" s="888"/>
      <c r="D613" s="889"/>
      <c r="E613" s="430"/>
      <c r="F613" s="430"/>
    </row>
    <row r="614" spans="1:6">
      <c r="A614" s="887" t="s">
        <v>356</v>
      </c>
      <c r="B614" s="888"/>
      <c r="C614" s="888"/>
      <c r="D614" s="889"/>
      <c r="E614" s="430"/>
      <c r="F614" s="431"/>
    </row>
    <row r="615" spans="1:6">
      <c r="A615" s="887" t="s">
        <v>357</v>
      </c>
      <c r="B615" s="888"/>
      <c r="C615" s="888"/>
      <c r="D615" s="889"/>
      <c r="E615" s="430"/>
      <c r="F615" s="431"/>
    </row>
    <row r="616" spans="1:6">
      <c r="A616" s="887" t="s">
        <v>358</v>
      </c>
      <c r="B616" s="888"/>
      <c r="C616" s="888"/>
      <c r="D616" s="889"/>
      <c r="E616" s="438"/>
      <c r="F616" s="439"/>
    </row>
    <row r="617" spans="1:6">
      <c r="A617" s="887" t="s">
        <v>359</v>
      </c>
      <c r="B617" s="888"/>
      <c r="C617" s="888"/>
      <c r="D617" s="889"/>
      <c r="E617" s="438"/>
      <c r="F617" s="439"/>
    </row>
    <row r="618" spans="1:6">
      <c r="A618" s="874" t="s">
        <v>360</v>
      </c>
      <c r="B618" s="875"/>
      <c r="C618" s="875"/>
      <c r="D618" s="876"/>
      <c r="E618" s="430"/>
      <c r="F618" s="431"/>
    </row>
    <row r="619" spans="1:6">
      <c r="A619" s="874" t="s">
        <v>361</v>
      </c>
      <c r="B619" s="875"/>
      <c r="C619" s="875"/>
      <c r="D619" s="876"/>
      <c r="E619" s="438"/>
      <c r="F619" s="439"/>
    </row>
    <row r="620" spans="1:6">
      <c r="A620" s="874" t="s">
        <v>362</v>
      </c>
      <c r="B620" s="875"/>
      <c r="C620" s="875"/>
      <c r="D620" s="876"/>
      <c r="E620" s="430">
        <v>0</v>
      </c>
      <c r="F620" s="431">
        <v>142628.39000000001</v>
      </c>
    </row>
    <row r="621" spans="1:6" ht="14.25" thickBot="1">
      <c r="A621" s="890" t="s">
        <v>441</v>
      </c>
      <c r="B621" s="891"/>
      <c r="C621" s="891"/>
      <c r="D621" s="892"/>
      <c r="E621" s="493"/>
      <c r="F621" s="494">
        <v>135556.18</v>
      </c>
    </row>
    <row r="622" spans="1:6" ht="14.25" thickBot="1">
      <c r="A622" s="903" t="s">
        <v>91</v>
      </c>
      <c r="B622" s="904"/>
      <c r="C622" s="904"/>
      <c r="D622" s="905"/>
      <c r="E622" s="255">
        <f>SUM(E605+E609+E610)</f>
        <v>0</v>
      </c>
      <c r="F622" s="255">
        <f>SUM(F605+F609+F610)</f>
        <v>278184.57</v>
      </c>
    </row>
    <row r="625" spans="1:6">
      <c r="A625" s="528" t="s">
        <v>363</v>
      </c>
      <c r="B625" s="581"/>
      <c r="C625" s="581"/>
      <c r="D625" s="581"/>
    </row>
    <row r="626" spans="1:6" ht="15.75" thickBot="1">
      <c r="A626" s="373"/>
      <c r="B626" s="373"/>
      <c r="C626" s="198"/>
      <c r="D626" s="198"/>
    </row>
    <row r="627" spans="1:6" ht="26.25" thickBot="1">
      <c r="A627" s="634" t="s">
        <v>364</v>
      </c>
      <c r="B627" s="635"/>
      <c r="C627" s="635"/>
      <c r="D627" s="636"/>
      <c r="E627" s="376" t="s">
        <v>279</v>
      </c>
      <c r="F627" s="201" t="s">
        <v>280</v>
      </c>
    </row>
    <row r="628" spans="1:6" ht="30.75" customHeight="1" thickBot="1">
      <c r="A628" s="906" t="s">
        <v>365</v>
      </c>
      <c r="B628" s="907"/>
      <c r="C628" s="907"/>
      <c r="D628" s="908"/>
      <c r="E628" s="440"/>
      <c r="F628" s="440"/>
    </row>
    <row r="629" spans="1:6" ht="14.25" thickBot="1">
      <c r="A629" s="694" t="s">
        <v>366</v>
      </c>
      <c r="B629" s="869"/>
      <c r="C629" s="869"/>
      <c r="D629" s="870"/>
      <c r="E629" s="378">
        <f>SUM(E630+E631+E636+E642)</f>
        <v>0</v>
      </c>
      <c r="F629" s="378">
        <f>SUM(F630+F631+F636)</f>
        <v>193.44</v>
      </c>
    </row>
    <row r="630" spans="1:6">
      <c r="A630" s="909" t="s">
        <v>367</v>
      </c>
      <c r="B630" s="910"/>
      <c r="C630" s="910"/>
      <c r="D630" s="911"/>
      <c r="E630" s="278"/>
      <c r="F630" s="278"/>
    </row>
    <row r="631" spans="1:6">
      <c r="A631" s="641" t="s">
        <v>368</v>
      </c>
      <c r="B631" s="899"/>
      <c r="C631" s="899"/>
      <c r="D631" s="900"/>
      <c r="E631" s="441">
        <f>SUM(E633:E635)</f>
        <v>0</v>
      </c>
      <c r="F631" s="441">
        <f>SUM(F633:F635)</f>
        <v>0</v>
      </c>
    </row>
    <row r="632" spans="1:6">
      <c r="A632" s="650" t="s">
        <v>369</v>
      </c>
      <c r="B632" s="901"/>
      <c r="C632" s="901"/>
      <c r="D632" s="716"/>
      <c r="E632" s="442"/>
      <c r="F632" s="442"/>
    </row>
    <row r="633" spans="1:6">
      <c r="A633" s="650" t="s">
        <v>370</v>
      </c>
      <c r="B633" s="901"/>
      <c r="C633" s="901"/>
      <c r="D633" s="716"/>
      <c r="E633" s="442"/>
      <c r="F633" s="442"/>
    </row>
    <row r="634" spans="1:6">
      <c r="A634" s="650" t="s">
        <v>371</v>
      </c>
      <c r="B634" s="901"/>
      <c r="C634" s="901"/>
      <c r="D634" s="716"/>
      <c r="E634" s="382"/>
      <c r="F634" s="382"/>
    </row>
    <row r="635" spans="1:6">
      <c r="A635" s="650" t="s">
        <v>372</v>
      </c>
      <c r="B635" s="901"/>
      <c r="C635" s="901"/>
      <c r="D635" s="716"/>
      <c r="E635" s="382"/>
      <c r="F635" s="382"/>
    </row>
    <row r="636" spans="1:6">
      <c r="A636" s="730" t="s">
        <v>373</v>
      </c>
      <c r="B636" s="902"/>
      <c r="C636" s="902"/>
      <c r="D636" s="731"/>
      <c r="E636" s="441">
        <f>SUM(E637:E641)</f>
        <v>0</v>
      </c>
      <c r="F636" s="441">
        <f>SUM(F637:F642)</f>
        <v>193.44</v>
      </c>
    </row>
    <row r="637" spans="1:6">
      <c r="A637" s="650" t="s">
        <v>374</v>
      </c>
      <c r="B637" s="901"/>
      <c r="C637" s="901"/>
      <c r="D637" s="716"/>
      <c r="E637" s="382"/>
      <c r="F637" s="382"/>
    </row>
    <row r="638" spans="1:6">
      <c r="A638" s="650" t="s">
        <v>375</v>
      </c>
      <c r="B638" s="901"/>
      <c r="C638" s="901"/>
      <c r="D638" s="716"/>
      <c r="E638" s="382"/>
      <c r="F638" s="382"/>
    </row>
    <row r="639" spans="1:6">
      <c r="A639" s="930" t="s">
        <v>376</v>
      </c>
      <c r="B639" s="931"/>
      <c r="C639" s="931"/>
      <c r="D639" s="932"/>
      <c r="E639" s="382"/>
      <c r="F639" s="382"/>
    </row>
    <row r="640" spans="1:6">
      <c r="A640" s="930" t="s">
        <v>377</v>
      </c>
      <c r="B640" s="931"/>
      <c r="C640" s="931"/>
      <c r="D640" s="932"/>
      <c r="E640" s="382"/>
      <c r="F640" s="382"/>
    </row>
    <row r="641" spans="1:6">
      <c r="A641" s="650" t="s">
        <v>378</v>
      </c>
      <c r="B641" s="901"/>
      <c r="C641" s="901"/>
      <c r="D641" s="716"/>
      <c r="E641" s="382">
        <v>0</v>
      </c>
      <c r="F641" s="382">
        <v>0</v>
      </c>
    </row>
    <row r="642" spans="1:6" ht="14.25" thickBot="1">
      <c r="A642" s="933" t="s">
        <v>441</v>
      </c>
      <c r="B642" s="934"/>
      <c r="C642" s="934"/>
      <c r="D642" s="935"/>
      <c r="E642" s="495"/>
      <c r="F642" s="495">
        <v>193.44</v>
      </c>
    </row>
    <row r="643" spans="1:6" ht="14.25" thickBot="1">
      <c r="A643" s="912" t="s">
        <v>379</v>
      </c>
      <c r="B643" s="913"/>
      <c r="C643" s="913"/>
      <c r="D643" s="914"/>
      <c r="E643" s="443">
        <f>SUM(E628+E629)</f>
        <v>0</v>
      </c>
      <c r="F643" s="443">
        <f>SUM(F628+F629)</f>
        <v>193.44</v>
      </c>
    </row>
    <row r="646" spans="1:6" ht="14.25">
      <c r="A646" s="33" t="s">
        <v>380</v>
      </c>
      <c r="B646" s="2"/>
      <c r="C646" s="2"/>
    </row>
    <row r="647" spans="1:6" ht="14.25" thickBot="1">
      <c r="A647"/>
      <c r="B647"/>
      <c r="C647"/>
    </row>
    <row r="648" spans="1:6" ht="32.25" thickBot="1">
      <c r="A648" s="915"/>
      <c r="B648" s="916"/>
      <c r="C648" s="916"/>
      <c r="D648" s="917"/>
      <c r="E648" s="332" t="s">
        <v>279</v>
      </c>
      <c r="F648" s="444" t="s">
        <v>280</v>
      </c>
    </row>
    <row r="649" spans="1:6" ht="14.25" thickBot="1">
      <c r="A649" s="918" t="s">
        <v>381</v>
      </c>
      <c r="B649" s="919"/>
      <c r="C649" s="919"/>
      <c r="D649" s="920"/>
      <c r="E649" s="378">
        <f>SUM(E650:E651)</f>
        <v>0</v>
      </c>
      <c r="F649" s="378">
        <f>SUM(F650:F651)</f>
        <v>0</v>
      </c>
    </row>
    <row r="650" spans="1:6">
      <c r="A650" s="921" t="s">
        <v>382</v>
      </c>
      <c r="B650" s="922"/>
      <c r="C650" s="922"/>
      <c r="D650" s="923"/>
      <c r="E650" s="380"/>
      <c r="F650" s="445"/>
    </row>
    <row r="651" spans="1:6" ht="14.25" thickBot="1">
      <c r="A651" s="924" t="s">
        <v>383</v>
      </c>
      <c r="B651" s="925"/>
      <c r="C651" s="925"/>
      <c r="D651" s="926"/>
      <c r="E651" s="393"/>
      <c r="F651" s="446"/>
    </row>
    <row r="652" spans="1:6" ht="14.25" thickBot="1">
      <c r="A652" s="927" t="s">
        <v>384</v>
      </c>
      <c r="B652" s="928"/>
      <c r="C652" s="928"/>
      <c r="D652" s="929"/>
      <c r="E652" s="378">
        <f>SUM(E653+E656)</f>
        <v>0</v>
      </c>
      <c r="F652" s="378">
        <f>SUM(F653+F656)</f>
        <v>769.28</v>
      </c>
    </row>
    <row r="653" spans="1:6" ht="22.5" customHeight="1">
      <c r="A653" s="945" t="s">
        <v>442</v>
      </c>
      <c r="B653" s="946"/>
      <c r="C653" s="946"/>
      <c r="D653" s="947"/>
      <c r="E653" s="496">
        <f>E654+E655</f>
        <v>0</v>
      </c>
      <c r="F653" s="496">
        <f>F654+F655</f>
        <v>669.14</v>
      </c>
    </row>
    <row r="654" spans="1:6">
      <c r="A654" s="651" t="s">
        <v>437</v>
      </c>
      <c r="B654" s="948"/>
      <c r="C654" s="948"/>
      <c r="D654" s="949"/>
      <c r="E654" s="382"/>
      <c r="F654" s="383">
        <v>220.25</v>
      </c>
    </row>
    <row r="655" spans="1:6" ht="15">
      <c r="A655" s="950" t="s">
        <v>18</v>
      </c>
      <c r="B655" s="951"/>
      <c r="C655" s="951"/>
      <c r="D655" s="952"/>
      <c r="E655" s="382"/>
      <c r="F655" s="383">
        <v>448.89</v>
      </c>
    </row>
    <row r="656" spans="1:6" ht="15.75" customHeight="1">
      <c r="A656" s="953" t="s">
        <v>443</v>
      </c>
      <c r="B656" s="954"/>
      <c r="C656" s="954"/>
      <c r="D656" s="955"/>
      <c r="E656" s="496">
        <f>E657+E658</f>
        <v>0</v>
      </c>
      <c r="F656" s="496">
        <f>F657+F658</f>
        <v>100.14</v>
      </c>
    </row>
    <row r="657" spans="1:6">
      <c r="A657" s="651" t="s">
        <v>437</v>
      </c>
      <c r="B657" s="948"/>
      <c r="C657" s="948"/>
      <c r="D657" s="949"/>
      <c r="E657" s="382"/>
      <c r="F657" s="383">
        <v>51.54</v>
      </c>
    </row>
    <row r="658" spans="1:6" ht="15.75" thickBot="1">
      <c r="A658" s="956" t="s">
        <v>18</v>
      </c>
      <c r="B658" s="957"/>
      <c r="C658" s="957"/>
      <c r="D658" s="958"/>
      <c r="E658" s="393"/>
      <c r="F658" s="446">
        <v>48.6</v>
      </c>
    </row>
    <row r="659" spans="1:6" ht="14.25" thickBot="1">
      <c r="A659" s="927" t="s">
        <v>385</v>
      </c>
      <c r="B659" s="928"/>
      <c r="C659" s="928"/>
      <c r="D659" s="929"/>
      <c r="E659" s="378">
        <f>SUM(E660:E665)</f>
        <v>0</v>
      </c>
      <c r="F659" s="378">
        <f>SUM(F660:F665)</f>
        <v>0</v>
      </c>
    </row>
    <row r="660" spans="1:6">
      <c r="A660" s="936" t="s">
        <v>386</v>
      </c>
      <c r="B660" s="937"/>
      <c r="C660" s="937"/>
      <c r="D660" s="938"/>
      <c r="E660" s="387"/>
      <c r="F660" s="388"/>
    </row>
    <row r="661" spans="1:6">
      <c r="A661" s="939" t="s">
        <v>387</v>
      </c>
      <c r="B661" s="940"/>
      <c r="C661" s="940"/>
      <c r="D661" s="941"/>
      <c r="E661" s="387"/>
      <c r="F661" s="388"/>
    </row>
    <row r="662" spans="1:6">
      <c r="A662" s="942" t="s">
        <v>388</v>
      </c>
      <c r="B662" s="943"/>
      <c r="C662" s="943"/>
      <c r="D662" s="944"/>
      <c r="E662" s="382"/>
      <c r="F662" s="383"/>
    </row>
    <row r="663" spans="1:6">
      <c r="A663" s="942" t="s">
        <v>389</v>
      </c>
      <c r="B663" s="943"/>
      <c r="C663" s="943"/>
      <c r="D663" s="944"/>
      <c r="E663" s="424"/>
      <c r="F663" s="425"/>
    </row>
    <row r="664" spans="1:6">
      <c r="A664" s="942" t="s">
        <v>390</v>
      </c>
      <c r="B664" s="943"/>
      <c r="C664" s="943"/>
      <c r="D664" s="944"/>
      <c r="E664" s="424"/>
      <c r="F664" s="425"/>
    </row>
    <row r="665" spans="1:6" ht="14.25" thickBot="1">
      <c r="A665" s="962" t="s">
        <v>391</v>
      </c>
      <c r="B665" s="963"/>
      <c r="C665" s="963"/>
      <c r="D665" s="964"/>
      <c r="E665" s="424"/>
      <c r="F665" s="425"/>
    </row>
    <row r="666" spans="1:6" ht="16.5" thickBot="1">
      <c r="A666" s="885" t="s">
        <v>91</v>
      </c>
      <c r="B666" s="965"/>
      <c r="C666" s="965"/>
      <c r="D666" s="886"/>
      <c r="E666" s="447">
        <f>SUM(E649+E652+E659)</f>
        <v>0</v>
      </c>
      <c r="F666" s="447">
        <f>SUM(F649+F652+F659)</f>
        <v>769.28</v>
      </c>
    </row>
    <row r="669" spans="1:6" ht="14.25">
      <c r="A669" s="646" t="s">
        <v>392</v>
      </c>
      <c r="B669" s="646"/>
      <c r="C669" s="646"/>
    </row>
    <row r="670" spans="1:6" ht="14.25" thickBot="1">
      <c r="A670" s="374"/>
      <c r="B670" s="179"/>
      <c r="C670" s="179"/>
    </row>
    <row r="671" spans="1:6" ht="26.25" thickBot="1">
      <c r="A671" s="634"/>
      <c r="B671" s="635"/>
      <c r="C671" s="635"/>
      <c r="D671" s="636"/>
      <c r="E671" s="376" t="s">
        <v>279</v>
      </c>
      <c r="F671" s="201" t="s">
        <v>280</v>
      </c>
    </row>
    <row r="672" spans="1:6" ht="14.25" thickBot="1">
      <c r="A672" s="694" t="s">
        <v>384</v>
      </c>
      <c r="B672" s="869"/>
      <c r="C672" s="869"/>
      <c r="D672" s="870"/>
      <c r="E672" s="378">
        <f>E673+E674</f>
        <v>0</v>
      </c>
      <c r="F672" s="378">
        <f>F673+F674</f>
        <v>0</v>
      </c>
    </row>
    <row r="673" spans="1:6">
      <c r="A673" s="896" t="s">
        <v>393</v>
      </c>
      <c r="B673" s="897"/>
      <c r="C673" s="897"/>
      <c r="D673" s="898"/>
      <c r="E673" s="380"/>
      <c r="F673" s="445"/>
    </row>
    <row r="674" spans="1:6" ht="14.25" thickBot="1">
      <c r="A674" s="959" t="s">
        <v>394</v>
      </c>
      <c r="B674" s="960"/>
      <c r="C674" s="960"/>
      <c r="D674" s="961"/>
      <c r="E674" s="385"/>
      <c r="F674" s="386"/>
    </row>
    <row r="675" spans="1:6" ht="14.25" thickBot="1">
      <c r="A675" s="694" t="s">
        <v>395</v>
      </c>
      <c r="B675" s="869"/>
      <c r="C675" s="869"/>
      <c r="D675" s="870"/>
      <c r="E675" s="378">
        <f>SUM(E676:E684)</f>
        <v>0</v>
      </c>
      <c r="F675" s="378">
        <f>SUM(F676:F684)</f>
        <v>666.26</v>
      </c>
    </row>
    <row r="676" spans="1:6">
      <c r="A676" s="896" t="s">
        <v>396</v>
      </c>
      <c r="B676" s="897"/>
      <c r="C676" s="897"/>
      <c r="D676" s="898"/>
      <c r="E676" s="387"/>
      <c r="F676" s="387"/>
    </row>
    <row r="677" spans="1:6">
      <c r="A677" s="887" t="s">
        <v>397</v>
      </c>
      <c r="B677" s="888"/>
      <c r="C677" s="888"/>
      <c r="D677" s="889"/>
      <c r="E677" s="382"/>
      <c r="F677" s="382"/>
    </row>
    <row r="678" spans="1:6">
      <c r="A678" s="887" t="s">
        <v>398</v>
      </c>
      <c r="B678" s="888"/>
      <c r="C678" s="888"/>
      <c r="D678" s="889"/>
      <c r="E678" s="382"/>
      <c r="F678" s="382"/>
    </row>
    <row r="679" spans="1:6">
      <c r="A679" s="874" t="s">
        <v>399</v>
      </c>
      <c r="B679" s="875"/>
      <c r="C679" s="875"/>
      <c r="D679" s="876"/>
      <c r="E679" s="382"/>
      <c r="F679" s="382"/>
    </row>
    <row r="680" spans="1:6">
      <c r="A680" s="874" t="s">
        <v>400</v>
      </c>
      <c r="B680" s="875"/>
      <c r="C680" s="875"/>
      <c r="D680" s="876"/>
      <c r="E680" s="424"/>
      <c r="F680" s="424">
        <v>220.25</v>
      </c>
    </row>
    <row r="681" spans="1:6">
      <c r="A681" s="874" t="s">
        <v>401</v>
      </c>
      <c r="B681" s="875"/>
      <c r="C681" s="875"/>
      <c r="D681" s="876"/>
      <c r="E681" s="424"/>
      <c r="F681" s="424"/>
    </row>
    <row r="682" spans="1:6">
      <c r="A682" s="874" t="s">
        <v>402</v>
      </c>
      <c r="B682" s="875"/>
      <c r="C682" s="875"/>
      <c r="D682" s="876"/>
      <c r="E682" s="424"/>
      <c r="F682" s="424"/>
    </row>
    <row r="683" spans="1:6">
      <c r="A683" s="887" t="s">
        <v>141</v>
      </c>
      <c r="B683" s="888"/>
      <c r="C683" s="888"/>
      <c r="D683" s="889"/>
      <c r="E683" s="382"/>
      <c r="F683" s="382"/>
    </row>
    <row r="684" spans="1:6" ht="15.75" thickBot="1">
      <c r="A684" s="977" t="s">
        <v>18</v>
      </c>
      <c r="B684" s="978"/>
      <c r="C684" s="978"/>
      <c r="D684" s="979"/>
      <c r="E684" s="393"/>
      <c r="F684" s="393">
        <v>446.01</v>
      </c>
    </row>
    <row r="685" spans="1:6" ht="14.25" thickBot="1">
      <c r="A685" s="700"/>
      <c r="B685" s="980"/>
      <c r="C685" s="980"/>
      <c r="D685" s="701"/>
      <c r="E685" s="255">
        <f>SUM(E672+E675)</f>
        <v>0</v>
      </c>
      <c r="F685" s="255">
        <f>SUM(F672+F675)</f>
        <v>666.26</v>
      </c>
    </row>
    <row r="692" spans="1:6" ht="15.75">
      <c r="A692" s="966" t="s">
        <v>403</v>
      </c>
      <c r="B692" s="966"/>
      <c r="C692" s="966"/>
      <c r="D692" s="966"/>
      <c r="E692" s="966"/>
      <c r="F692" s="966"/>
    </row>
    <row r="693" spans="1:6" ht="14.25" thickBot="1">
      <c r="A693" s="448"/>
      <c r="B693" s="240"/>
      <c r="C693" s="240"/>
      <c r="D693" s="240"/>
      <c r="E693" s="240"/>
      <c r="F693" s="240"/>
    </row>
    <row r="694" spans="1:6" ht="14.25" thickBot="1">
      <c r="A694" s="967" t="s">
        <v>404</v>
      </c>
      <c r="B694" s="968"/>
      <c r="C694" s="970" t="s">
        <v>439</v>
      </c>
      <c r="D694" s="971"/>
      <c r="E694" s="971"/>
      <c r="F694" s="972"/>
    </row>
    <row r="695" spans="1:6" ht="14.25" thickBot="1">
      <c r="A695" s="787"/>
      <c r="B695" s="969"/>
      <c r="C695" s="449" t="s">
        <v>261</v>
      </c>
      <c r="D695" s="221" t="s">
        <v>405</v>
      </c>
      <c r="E695" s="450" t="s">
        <v>281</v>
      </c>
      <c r="F695" s="221" t="s">
        <v>284</v>
      </c>
    </row>
    <row r="696" spans="1:6">
      <c r="A696" s="973" t="s">
        <v>406</v>
      </c>
      <c r="B696" s="974"/>
      <c r="C696" s="451">
        <f>SUM(C697:C699)</f>
        <v>0</v>
      </c>
      <c r="D696" s="451">
        <f>SUM(D697:D699)</f>
        <v>1930.52</v>
      </c>
      <c r="E696" s="451">
        <f>SUM(E697:E699)</f>
        <v>0</v>
      </c>
      <c r="F696" s="171">
        <f>SUM(F697:F699)</f>
        <v>22367.09</v>
      </c>
    </row>
    <row r="697" spans="1:6">
      <c r="A697" s="975" t="s">
        <v>407</v>
      </c>
      <c r="B697" s="976"/>
      <c r="C697" s="451"/>
      <c r="D697" s="171">
        <v>1930.52</v>
      </c>
      <c r="E697" s="452"/>
      <c r="F697" s="171">
        <v>22367.09</v>
      </c>
    </row>
    <row r="698" spans="1:6">
      <c r="A698" s="975" t="s">
        <v>408</v>
      </c>
      <c r="B698" s="976"/>
      <c r="C698" s="451"/>
      <c r="D698" s="171"/>
      <c r="E698" s="452"/>
      <c r="F698" s="171"/>
    </row>
    <row r="699" spans="1:6">
      <c r="A699" s="975" t="s">
        <v>408</v>
      </c>
      <c r="B699" s="976"/>
      <c r="C699" s="451"/>
      <c r="D699" s="171"/>
      <c r="E699" s="452"/>
      <c r="F699" s="171"/>
    </row>
    <row r="700" spans="1:6">
      <c r="A700" s="987" t="s">
        <v>409</v>
      </c>
      <c r="B700" s="988"/>
      <c r="C700" s="451"/>
      <c r="D700" s="171"/>
      <c r="E700" s="452"/>
      <c r="F700" s="171"/>
    </row>
    <row r="701" spans="1:6" ht="14.25" thickBot="1">
      <c r="A701" s="989" t="s">
        <v>410</v>
      </c>
      <c r="B701" s="673"/>
      <c r="C701" s="453"/>
      <c r="D701" s="454"/>
      <c r="E701" s="455"/>
      <c r="F701" s="454">
        <v>2940</v>
      </c>
    </row>
    <row r="702" spans="1:6" ht="14.25" thickBot="1">
      <c r="A702" s="990" t="s">
        <v>142</v>
      </c>
      <c r="B702" s="991"/>
      <c r="C702" s="456">
        <f>C696+C700+C701</f>
        <v>0</v>
      </c>
      <c r="D702" s="456">
        <f>D696+D700+D701</f>
        <v>1930.52</v>
      </c>
      <c r="E702" s="456">
        <f>E696+E700+E701</f>
        <v>0</v>
      </c>
      <c r="F702" s="457">
        <f>F696+F700+F701</f>
        <v>25307.09</v>
      </c>
    </row>
    <row r="705" spans="1:6" ht="30" customHeight="1">
      <c r="A705" s="619" t="s">
        <v>411</v>
      </c>
      <c r="B705" s="619"/>
      <c r="C705" s="619"/>
      <c r="D705" s="619"/>
      <c r="E705" s="778"/>
      <c r="F705" s="778"/>
    </row>
    <row r="707" spans="1:6" ht="15">
      <c r="A707" s="992" t="s">
        <v>412</v>
      </c>
      <c r="B707" s="992"/>
      <c r="C707" s="992"/>
      <c r="D707" s="992"/>
    </row>
    <row r="708" spans="1:6" ht="14.25" thickBot="1">
      <c r="A708" s="117"/>
      <c r="B708" s="240"/>
      <c r="C708" s="240"/>
      <c r="D708" s="240"/>
    </row>
    <row r="709" spans="1:6" ht="51.75" thickBot="1">
      <c r="A709" s="668" t="s">
        <v>34</v>
      </c>
      <c r="B709" s="669"/>
      <c r="C709" s="224" t="s">
        <v>413</v>
      </c>
      <c r="D709" s="224" t="s">
        <v>414</v>
      </c>
    </row>
    <row r="710" spans="1:6" ht="14.25" thickBot="1">
      <c r="A710" s="981" t="s">
        <v>415</v>
      </c>
      <c r="B710" s="982"/>
      <c r="C710" s="286">
        <v>0</v>
      </c>
      <c r="D710" s="287">
        <v>68</v>
      </c>
    </row>
    <row r="713" spans="1:6" ht="14.25">
      <c r="A713" s="331" t="s">
        <v>416</v>
      </c>
      <c r="B713" s="12"/>
      <c r="C713" s="12"/>
      <c r="D713" s="12"/>
      <c r="E713" s="12"/>
    </row>
    <row r="714" spans="1:6" ht="16.5" thickBot="1">
      <c r="A714" s="240"/>
      <c r="B714" s="458"/>
      <c r="C714" s="458"/>
      <c r="D714" s="240"/>
      <c r="E714" s="240"/>
    </row>
    <row r="715" spans="1:6" ht="51.75" thickBot="1">
      <c r="A715" s="449" t="s">
        <v>417</v>
      </c>
      <c r="B715" s="221" t="s">
        <v>418</v>
      </c>
      <c r="C715" s="221" t="s">
        <v>157</v>
      </c>
      <c r="D715" s="121" t="s">
        <v>419</v>
      </c>
      <c r="E715" s="120" t="s">
        <v>420</v>
      </c>
    </row>
    <row r="716" spans="1:6">
      <c r="A716" s="459" t="s">
        <v>88</v>
      </c>
      <c r="B716" s="168"/>
      <c r="C716" s="168"/>
      <c r="D716" s="460"/>
      <c r="E716" s="168"/>
    </row>
    <row r="717" spans="1:6">
      <c r="A717" s="461" t="s">
        <v>89</v>
      </c>
      <c r="B717" s="140"/>
      <c r="C717" s="140"/>
      <c r="D717" s="139"/>
      <c r="E717" s="140"/>
    </row>
    <row r="718" spans="1:6">
      <c r="A718" s="461" t="s">
        <v>421</v>
      </c>
      <c r="B718" s="140"/>
      <c r="C718" s="140"/>
      <c r="D718" s="139"/>
      <c r="E718" s="140"/>
    </row>
    <row r="719" spans="1:6">
      <c r="A719" s="461" t="s">
        <v>422</v>
      </c>
      <c r="B719" s="140"/>
      <c r="C719" s="140"/>
      <c r="D719" s="139"/>
      <c r="E719" s="140"/>
    </row>
    <row r="720" spans="1:6">
      <c r="A720" s="461" t="s">
        <v>423</v>
      </c>
      <c r="B720" s="140"/>
      <c r="C720" s="140"/>
      <c r="D720" s="139"/>
      <c r="E720" s="140"/>
    </row>
    <row r="721" spans="1:5">
      <c r="A721" s="461" t="s">
        <v>424</v>
      </c>
      <c r="B721" s="140"/>
      <c r="C721" s="140"/>
      <c r="D721" s="139"/>
      <c r="E721" s="140"/>
    </row>
    <row r="722" spans="1:5">
      <c r="A722" s="461" t="s">
        <v>425</v>
      </c>
      <c r="B722" s="140"/>
      <c r="C722" s="140"/>
      <c r="D722" s="139"/>
      <c r="E722" s="140"/>
    </row>
    <row r="723" spans="1:5" ht="14.25" thickBot="1">
      <c r="A723" s="462" t="s">
        <v>426</v>
      </c>
      <c r="B723" s="463"/>
      <c r="C723" s="463"/>
      <c r="D723" s="464"/>
      <c r="E723" s="463"/>
    </row>
    <row r="726" spans="1:5" ht="14.25">
      <c r="A726" s="331" t="s">
        <v>427</v>
      </c>
      <c r="B726" s="465"/>
      <c r="C726" s="465"/>
      <c r="D726" s="465"/>
      <c r="E726" s="465"/>
    </row>
    <row r="727" spans="1:5" ht="16.5" thickBot="1">
      <c r="A727" s="240"/>
      <c r="B727" s="458"/>
      <c r="C727" s="458"/>
      <c r="D727" s="240"/>
      <c r="E727" s="240"/>
    </row>
    <row r="728" spans="1:5" ht="63.75" thickBot="1">
      <c r="A728" s="466" t="s">
        <v>417</v>
      </c>
      <c r="B728" s="467" t="s">
        <v>418</v>
      </c>
      <c r="C728" s="467" t="s">
        <v>157</v>
      </c>
      <c r="D728" s="468" t="s">
        <v>428</v>
      </c>
      <c r="E728" s="469" t="s">
        <v>420</v>
      </c>
    </row>
    <row r="729" spans="1:5">
      <c r="A729" s="459" t="s">
        <v>88</v>
      </c>
      <c r="B729" s="168"/>
      <c r="C729" s="168"/>
      <c r="D729" s="460"/>
      <c r="E729" s="168"/>
    </row>
    <row r="730" spans="1:5">
      <c r="A730" s="461" t="s">
        <v>89</v>
      </c>
      <c r="B730" s="140"/>
      <c r="C730" s="140"/>
      <c r="D730" s="139"/>
      <c r="E730" s="140"/>
    </row>
    <row r="731" spans="1:5">
      <c r="A731" s="461" t="s">
        <v>421</v>
      </c>
      <c r="B731" s="140"/>
      <c r="C731" s="140"/>
      <c r="D731" s="139"/>
      <c r="E731" s="140"/>
    </row>
    <row r="732" spans="1:5">
      <c r="A732" s="461" t="s">
        <v>422</v>
      </c>
      <c r="B732" s="140"/>
      <c r="C732" s="140"/>
      <c r="D732" s="139"/>
      <c r="E732" s="140"/>
    </row>
    <row r="733" spans="1:5">
      <c r="A733" s="461" t="s">
        <v>423</v>
      </c>
      <c r="B733" s="140"/>
      <c r="C733" s="140"/>
      <c r="D733" s="139"/>
      <c r="E733" s="140"/>
    </row>
    <row r="734" spans="1:5">
      <c r="A734" s="461" t="s">
        <v>424</v>
      </c>
      <c r="B734" s="140"/>
      <c r="C734" s="140"/>
      <c r="D734" s="139"/>
      <c r="E734" s="140"/>
    </row>
    <row r="735" spans="1:5">
      <c r="A735" s="461" t="s">
        <v>425</v>
      </c>
      <c r="B735" s="140"/>
      <c r="C735" s="140"/>
      <c r="D735" s="139"/>
      <c r="E735" s="140"/>
    </row>
    <row r="736" spans="1:5" ht="14.25" thickBot="1">
      <c r="A736" s="462" t="s">
        <v>426</v>
      </c>
      <c r="B736" s="463"/>
      <c r="C736" s="463"/>
      <c r="D736" s="464"/>
      <c r="E736" s="463"/>
    </row>
    <row r="744" spans="1:8" ht="15">
      <c r="A744" s="470"/>
      <c r="B744" s="470"/>
      <c r="C744" s="983"/>
      <c r="D744" s="984"/>
      <c r="E744" s="470"/>
      <c r="F744" s="470"/>
    </row>
    <row r="745" spans="1:8" ht="30">
      <c r="A745" s="471" t="s">
        <v>429</v>
      </c>
      <c r="B745" s="471"/>
      <c r="C745" s="983" t="s">
        <v>430</v>
      </c>
      <c r="D745" s="984"/>
      <c r="E745" s="471"/>
      <c r="F745" s="985" t="s">
        <v>431</v>
      </c>
      <c r="G745" s="985"/>
      <c r="H745" s="471"/>
    </row>
    <row r="746" spans="1:8" ht="15">
      <c r="A746" s="471" t="s">
        <v>432</v>
      </c>
      <c r="B746" s="198"/>
      <c r="C746" s="985" t="s">
        <v>433</v>
      </c>
      <c r="D746" s="986"/>
      <c r="E746" s="471"/>
      <c r="F746" s="985" t="s">
        <v>434</v>
      </c>
      <c r="G746" s="985"/>
      <c r="H746" s="471"/>
    </row>
  </sheetData>
  <customSheetViews>
    <customSheetView guid="{18EF27A2-269E-4323-8012-25B381DD6150}" showPageBreaks="1" view="pageLayout" topLeftCell="A420">
      <selection activeCell="I1" sqref="I1"/>
      <rowBreaks count="16" manualBreakCount="16">
        <brk id="38" max="16383" man="1"/>
        <brk id="79" max="16383" man="1"/>
        <brk id="112" max="16383" man="1"/>
        <brk id="189" max="16383" man="1"/>
        <brk id="225" max="16383" man="1"/>
        <brk id="255" max="16383" man="1"/>
        <brk id="291" max="16383" man="1"/>
        <brk id="329" max="16383" man="1"/>
        <brk id="363" max="16383" man="1"/>
        <brk id="398" max="16383" man="1"/>
        <brk id="480" max="16383" man="1"/>
        <brk id="522" max="16383" man="1"/>
        <brk id="598" max="16383" man="1"/>
        <brk id="641" max="16383" man="1"/>
        <brk id="683" max="16383" man="1"/>
        <brk id="721" max="16383" man="1"/>
      </rowBreaks>
      <pageMargins left="0.11811023622047245" right="0.11811023622047245" top="0.86614173228346458" bottom="0.15748031496062992" header="0.31496062992125984" footer="0.31496062992125984"/>
      <pageSetup paperSize="9" scale="73" orientation="landscape" r:id="rId1"/>
      <headerFooter>
        <oddHeader>&amp;C&amp;"Times New Roman,Normalny"Zespół Szkół Nr 127
Informacja dodatkowa do sprawozdania finansowego za rok obrotowy zakończony 31 grudnia 2019 r.
II. Dodatkowe informacje i objaśnienia</oddHeader>
        <oddFooter>&amp;CWprowadzenie oraz dodatkowe  informacje i objaśnienia stanowią integralną część sprawozdania finansowego</oddFooter>
      </headerFooter>
    </customSheetView>
    <customSheetView guid="{CA5463D0-8E9C-4FA9-921B-1DE66A633D3C}" showPageBreaks="1" view="pageLayout" topLeftCell="B400">
      <selection activeCell="B404" sqref="B404:K417"/>
      <rowBreaks count="16" manualBreakCount="16">
        <brk id="38" max="16383" man="1"/>
        <brk id="79" max="16383" man="1"/>
        <brk id="112" max="16383" man="1"/>
        <brk id="189" max="16383" man="1"/>
        <brk id="225" max="16383" man="1"/>
        <brk id="255" max="16383" man="1"/>
        <brk id="291" max="16383" man="1"/>
        <brk id="329" max="16383" man="1"/>
        <brk id="363" max="16383" man="1"/>
        <brk id="398" max="16383" man="1"/>
        <brk id="480" max="16383" man="1"/>
        <brk id="522" max="16383" man="1"/>
        <brk id="598" max="16383" man="1"/>
        <brk id="641" max="16383" man="1"/>
        <brk id="683" max="16383" man="1"/>
        <brk id="721" max="16383" man="1"/>
      </rowBreaks>
      <pageMargins left="0.11811023622047245" right="0.11811023622047245" top="0.86614173228346458" bottom="0.15748031496062992" header="0.31496062992125984" footer="0.31496062992125984"/>
      <pageSetup paperSize="9" scale="73" orientation="landscape" r:id="rId2"/>
      <headerFooter>
        <oddHeader>&amp;C&lt;&amp;"Times New Roman,Normalny"Nazwa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7EDF89BA-3278-4E7D-90B1-1AF490D14362}" showPageBreaks="1" view="pageLayout" topLeftCell="A516">
      <selection activeCell="G534" sqref="G534"/>
      <rowBreaks count="17" manualBreakCount="17">
        <brk id="38" max="16383" man="1"/>
        <brk id="79" max="16383" man="1"/>
        <brk id="112" max="16383" man="1"/>
        <brk id="189" max="16383" man="1"/>
        <brk id="225" max="16383" man="1"/>
        <brk id="255" max="16383" man="1"/>
        <brk id="291" max="16383" man="1"/>
        <brk id="329" max="16383" man="1"/>
        <brk id="363" max="16383" man="1"/>
        <brk id="405" max="16383" man="1"/>
        <brk id="444" max="16383" man="1"/>
        <brk id="480" max="16383" man="1"/>
        <brk id="577" max="10" man="1"/>
        <brk id="600" max="16383" man="1"/>
        <brk id="643" max="16383" man="1"/>
        <brk id="685" max="16383" man="1"/>
        <brk id="723" max="16383" man="1"/>
      </rowBreaks>
      <pageMargins left="0.11811023622047245" right="0.11811023622047245" top="0.86614173228346458" bottom="0.15748031496062992" header="0.31496062992125984" footer="0.31496062992125984"/>
      <pageSetup paperSize="9" scale="73" orientation="landscape" r:id="rId3"/>
      <headerFooter>
        <oddHeader>&amp;CZespół Szkół Nr 127&amp;"Times New Roman,Normalny"
Informacja dodatkowa do sprawozdania finansowego za rok obrotowy zakończony 31 grudnia 2019 r.
II. Dodatkowe informacje i objaśnienia</oddHeader>
        <oddFooter>&amp;CWprowadzenie oraz dodatkowe  informacje i objaśnienia stanowią integralną część sprawozdania finansowego</oddFooter>
      </headerFooter>
    </customSheetView>
  </customSheetViews>
  <mergeCells count="460">
    <mergeCell ref="A585:B585"/>
    <mergeCell ref="A588:B588"/>
    <mergeCell ref="A589:B589"/>
    <mergeCell ref="A593:B593"/>
    <mergeCell ref="A594:B594"/>
    <mergeCell ref="A621:D621"/>
    <mergeCell ref="A441:B441"/>
    <mergeCell ref="A539:D539"/>
    <mergeCell ref="A541:D541"/>
    <mergeCell ref="A542:D542"/>
    <mergeCell ref="A576:D576"/>
    <mergeCell ref="A584:B584"/>
    <mergeCell ref="A611:D611"/>
    <mergeCell ref="A612:D612"/>
    <mergeCell ref="A613:D613"/>
    <mergeCell ref="A614:D614"/>
    <mergeCell ref="A615:D615"/>
    <mergeCell ref="A616:D616"/>
    <mergeCell ref="A605:D605"/>
    <mergeCell ref="A606:D606"/>
    <mergeCell ref="A607:D607"/>
    <mergeCell ref="A608:D608"/>
    <mergeCell ref="A609:D609"/>
    <mergeCell ref="A610:D610"/>
    <mergeCell ref="C745:D745"/>
    <mergeCell ref="F745:G745"/>
    <mergeCell ref="C746:D746"/>
    <mergeCell ref="F746:G746"/>
    <mergeCell ref="A53:B53"/>
    <mergeCell ref="A49:B49"/>
    <mergeCell ref="A60:B60"/>
    <mergeCell ref="A64:B64"/>
    <mergeCell ref="A351:B351"/>
    <mergeCell ref="A350:B350"/>
    <mergeCell ref="A702:B702"/>
    <mergeCell ref="A705:F705"/>
    <mergeCell ref="A707:D707"/>
    <mergeCell ref="A709:B709"/>
    <mergeCell ref="A710:B710"/>
    <mergeCell ref="C744:D744"/>
    <mergeCell ref="A696:B696"/>
    <mergeCell ref="A697:B697"/>
    <mergeCell ref="A698:B698"/>
    <mergeCell ref="A699:B699"/>
    <mergeCell ref="A700:B700"/>
    <mergeCell ref="A701:B701"/>
    <mergeCell ref="A681:D681"/>
    <mergeCell ref="A682:D682"/>
    <mergeCell ref="A685:D685"/>
    <mergeCell ref="A692:F692"/>
    <mergeCell ref="A694:B695"/>
    <mergeCell ref="C694:F694"/>
    <mergeCell ref="A675:D675"/>
    <mergeCell ref="A676:D676"/>
    <mergeCell ref="A677:D677"/>
    <mergeCell ref="A678:D678"/>
    <mergeCell ref="A679:D679"/>
    <mergeCell ref="A680:D680"/>
    <mergeCell ref="A684:D684"/>
    <mergeCell ref="A683:D683"/>
    <mergeCell ref="A674:D674"/>
    <mergeCell ref="A660:D660"/>
    <mergeCell ref="A661:D661"/>
    <mergeCell ref="A662:D662"/>
    <mergeCell ref="A663:D663"/>
    <mergeCell ref="A664:D664"/>
    <mergeCell ref="A665:D665"/>
    <mergeCell ref="A650:D650"/>
    <mergeCell ref="A651:D651"/>
    <mergeCell ref="A652:D652"/>
    <mergeCell ref="A653:D653"/>
    <mergeCell ref="A656:D656"/>
    <mergeCell ref="A659:D659"/>
    <mergeCell ref="A654:D654"/>
    <mergeCell ref="A655:D655"/>
    <mergeCell ref="A657:D657"/>
    <mergeCell ref="A658:D658"/>
    <mergeCell ref="A666:D666"/>
    <mergeCell ref="A669:C669"/>
    <mergeCell ref="A671:D671"/>
    <mergeCell ref="A672:D672"/>
    <mergeCell ref="A673:D673"/>
    <mergeCell ref="A639:D639"/>
    <mergeCell ref="A640:D640"/>
    <mergeCell ref="A641:D641"/>
    <mergeCell ref="A643:D643"/>
    <mergeCell ref="A648:D648"/>
    <mergeCell ref="A649:D649"/>
    <mergeCell ref="A642:D642"/>
    <mergeCell ref="A633:D633"/>
    <mergeCell ref="A634:D634"/>
    <mergeCell ref="A635:D635"/>
    <mergeCell ref="A636:D636"/>
    <mergeCell ref="A637:D637"/>
    <mergeCell ref="A638:D638"/>
    <mergeCell ref="A627:D627"/>
    <mergeCell ref="A628:D628"/>
    <mergeCell ref="A629:D629"/>
    <mergeCell ref="A630:D630"/>
    <mergeCell ref="A631:D631"/>
    <mergeCell ref="A632:D632"/>
    <mergeCell ref="A617:D617"/>
    <mergeCell ref="A618:D618"/>
    <mergeCell ref="A619:D619"/>
    <mergeCell ref="A620:D620"/>
    <mergeCell ref="A622:D622"/>
    <mergeCell ref="A625:D625"/>
    <mergeCell ref="A596:B596"/>
    <mergeCell ref="A597:B597"/>
    <mergeCell ref="A598:B598"/>
    <mergeCell ref="A599:B599"/>
    <mergeCell ref="A602:C602"/>
    <mergeCell ref="A604:D604"/>
    <mergeCell ref="A586:B586"/>
    <mergeCell ref="A587:B587"/>
    <mergeCell ref="A590:B590"/>
    <mergeCell ref="A591:B591"/>
    <mergeCell ref="A592:B592"/>
    <mergeCell ref="A595:B595"/>
    <mergeCell ref="A579:D579"/>
    <mergeCell ref="A581:B581"/>
    <mergeCell ref="C581:C582"/>
    <mergeCell ref="D581:D582"/>
    <mergeCell ref="A582:B582"/>
    <mergeCell ref="A583:B583"/>
    <mergeCell ref="A571:D571"/>
    <mergeCell ref="A572:D572"/>
    <mergeCell ref="A573:D573"/>
    <mergeCell ref="A574:D574"/>
    <mergeCell ref="A575:D575"/>
    <mergeCell ref="A577:D577"/>
    <mergeCell ref="A565:D565"/>
    <mergeCell ref="A566:D566"/>
    <mergeCell ref="A567:D567"/>
    <mergeCell ref="A568:D568"/>
    <mergeCell ref="A569:D569"/>
    <mergeCell ref="A570:D570"/>
    <mergeCell ref="A559:D559"/>
    <mergeCell ref="A560:D560"/>
    <mergeCell ref="A561:D561"/>
    <mergeCell ref="A562:D562"/>
    <mergeCell ref="A563:D563"/>
    <mergeCell ref="A564:D564"/>
    <mergeCell ref="A553:D553"/>
    <mergeCell ref="A554:D554"/>
    <mergeCell ref="A555:D555"/>
    <mergeCell ref="A556:D556"/>
    <mergeCell ref="A557:D557"/>
    <mergeCell ref="A558:D558"/>
    <mergeCell ref="A547:D547"/>
    <mergeCell ref="A548:D548"/>
    <mergeCell ref="A549:D549"/>
    <mergeCell ref="A550:D550"/>
    <mergeCell ref="A551:D551"/>
    <mergeCell ref="A552:D552"/>
    <mergeCell ref="A538:D538"/>
    <mergeCell ref="A540:D540"/>
    <mergeCell ref="A543:D543"/>
    <mergeCell ref="A544:D544"/>
    <mergeCell ref="A545:D545"/>
    <mergeCell ref="A546:D546"/>
    <mergeCell ref="A532:D532"/>
    <mergeCell ref="A533:D533"/>
    <mergeCell ref="A534:D534"/>
    <mergeCell ref="A535:D535"/>
    <mergeCell ref="A536:D536"/>
    <mergeCell ref="A537:D537"/>
    <mergeCell ref="A517:B517"/>
    <mergeCell ref="C517:D517"/>
    <mergeCell ref="A527:C527"/>
    <mergeCell ref="A529:D529"/>
    <mergeCell ref="A530:D530"/>
    <mergeCell ref="A531:D531"/>
    <mergeCell ref="A476:B476"/>
    <mergeCell ref="A477:B477"/>
    <mergeCell ref="A478:B478"/>
    <mergeCell ref="A513:J513"/>
    <mergeCell ref="A515:D515"/>
    <mergeCell ref="A516:B516"/>
    <mergeCell ref="C516:D516"/>
    <mergeCell ref="C466:D466"/>
    <mergeCell ref="A470:D470"/>
    <mergeCell ref="A471:C471"/>
    <mergeCell ref="A473:B473"/>
    <mergeCell ref="A474:B474"/>
    <mergeCell ref="A475:B475"/>
    <mergeCell ref="A456:B456"/>
    <mergeCell ref="A457:B457"/>
    <mergeCell ref="A458:B458"/>
    <mergeCell ref="A459:B459"/>
    <mergeCell ref="A460:B460"/>
    <mergeCell ref="A466:B466"/>
    <mergeCell ref="A442:B442"/>
    <mergeCell ref="A443:B443"/>
    <mergeCell ref="A445:E445"/>
    <mergeCell ref="B447:E447"/>
    <mergeCell ref="C448:E448"/>
    <mergeCell ref="A454:E454"/>
    <mergeCell ref="A435:B435"/>
    <mergeCell ref="A436:B436"/>
    <mergeCell ref="A437:B437"/>
    <mergeCell ref="A438:B438"/>
    <mergeCell ref="A439:B439"/>
    <mergeCell ref="A440:B440"/>
    <mergeCell ref="A425:B425"/>
    <mergeCell ref="A426:B426"/>
    <mergeCell ref="A429:B429"/>
    <mergeCell ref="A432:B432"/>
    <mergeCell ref="A433:B433"/>
    <mergeCell ref="A434:B434"/>
    <mergeCell ref="A427:B427"/>
    <mergeCell ref="A428:B428"/>
    <mergeCell ref="A430:B430"/>
    <mergeCell ref="A431:B431"/>
    <mergeCell ref="A406:J406"/>
    <mergeCell ref="A408:A409"/>
    <mergeCell ref="B408:D408"/>
    <mergeCell ref="E408:G408"/>
    <mergeCell ref="A423:C423"/>
    <mergeCell ref="A389:B389"/>
    <mergeCell ref="A392:E392"/>
    <mergeCell ref="A394:B394"/>
    <mergeCell ref="A395:B395"/>
    <mergeCell ref="A399:E399"/>
    <mergeCell ref="A404:J404"/>
    <mergeCell ref="H408:J408"/>
    <mergeCell ref="A378:B378"/>
    <mergeCell ref="A379:B379"/>
    <mergeCell ref="A380:B380"/>
    <mergeCell ref="A383:D383"/>
    <mergeCell ref="A385:B385"/>
    <mergeCell ref="A386:B386"/>
    <mergeCell ref="A372:B372"/>
    <mergeCell ref="A373:B373"/>
    <mergeCell ref="A374:B374"/>
    <mergeCell ref="A375:B375"/>
    <mergeCell ref="A376:B376"/>
    <mergeCell ref="A377:B377"/>
    <mergeCell ref="A366:B366"/>
    <mergeCell ref="A367:B367"/>
    <mergeCell ref="A368:B368"/>
    <mergeCell ref="A369:B369"/>
    <mergeCell ref="A370:B370"/>
    <mergeCell ref="A371:B371"/>
    <mergeCell ref="A353:B353"/>
    <mergeCell ref="A354:B354"/>
    <mergeCell ref="A357:B357"/>
    <mergeCell ref="A358:B358"/>
    <mergeCell ref="A359:B359"/>
    <mergeCell ref="A364:E364"/>
    <mergeCell ref="A356:B356"/>
    <mergeCell ref="A355:B355"/>
    <mergeCell ref="A345:B345"/>
    <mergeCell ref="A346:B346"/>
    <mergeCell ref="A347:B347"/>
    <mergeCell ref="A348:B348"/>
    <mergeCell ref="A349:B349"/>
    <mergeCell ref="A352:B352"/>
    <mergeCell ref="A339:B339"/>
    <mergeCell ref="A340:B340"/>
    <mergeCell ref="A341:B341"/>
    <mergeCell ref="A342:B342"/>
    <mergeCell ref="A343:B343"/>
    <mergeCell ref="A344:B344"/>
    <mergeCell ref="A334:B334"/>
    <mergeCell ref="G334:I334"/>
    <mergeCell ref="A335:B335"/>
    <mergeCell ref="A336:B336"/>
    <mergeCell ref="A337:B337"/>
    <mergeCell ref="A338:B338"/>
    <mergeCell ref="A327:C327"/>
    <mergeCell ref="A330:C330"/>
    <mergeCell ref="A332:B332"/>
    <mergeCell ref="G332:I332"/>
    <mergeCell ref="A333:B333"/>
    <mergeCell ref="G333:I333"/>
    <mergeCell ref="A319:B319"/>
    <mergeCell ref="A320:B320"/>
    <mergeCell ref="A321:B321"/>
    <mergeCell ref="A322:B322"/>
    <mergeCell ref="A323:B323"/>
    <mergeCell ref="A324:B324"/>
    <mergeCell ref="A313:B313"/>
    <mergeCell ref="A314:B314"/>
    <mergeCell ref="A315:B315"/>
    <mergeCell ref="A316:B316"/>
    <mergeCell ref="A317:B317"/>
    <mergeCell ref="A318:B318"/>
    <mergeCell ref="A307:B307"/>
    <mergeCell ref="A308:B308"/>
    <mergeCell ref="A309:B309"/>
    <mergeCell ref="A310:B310"/>
    <mergeCell ref="A311:B311"/>
    <mergeCell ref="A312:B312"/>
    <mergeCell ref="A301:B301"/>
    <mergeCell ref="A302:B302"/>
    <mergeCell ref="A303:B303"/>
    <mergeCell ref="A304:B304"/>
    <mergeCell ref="A305:B305"/>
    <mergeCell ref="A306:B306"/>
    <mergeCell ref="A295:B295"/>
    <mergeCell ref="A296:B296"/>
    <mergeCell ref="A297:B297"/>
    <mergeCell ref="A298:B298"/>
    <mergeCell ref="A299:B299"/>
    <mergeCell ref="A300:B300"/>
    <mergeCell ref="A287:B287"/>
    <mergeCell ref="A288:B288"/>
    <mergeCell ref="A289:B289"/>
    <mergeCell ref="A290:B290"/>
    <mergeCell ref="A292:D292"/>
    <mergeCell ref="A294:B294"/>
    <mergeCell ref="A281:B281"/>
    <mergeCell ref="A282:B282"/>
    <mergeCell ref="A283:B283"/>
    <mergeCell ref="A284:B284"/>
    <mergeCell ref="A285:B285"/>
    <mergeCell ref="A286:B286"/>
    <mergeCell ref="B258:C258"/>
    <mergeCell ref="D258:E258"/>
    <mergeCell ref="B260:E260"/>
    <mergeCell ref="B268:E268"/>
    <mergeCell ref="A278:D278"/>
    <mergeCell ref="A280:B280"/>
    <mergeCell ref="A245:D245"/>
    <mergeCell ref="A247:B247"/>
    <mergeCell ref="A248:B248"/>
    <mergeCell ref="A249:B249"/>
    <mergeCell ref="A250:B250"/>
    <mergeCell ref="A256:E256"/>
    <mergeCell ref="A237:B237"/>
    <mergeCell ref="A238:B238"/>
    <mergeCell ref="A239:B239"/>
    <mergeCell ref="A240:B240"/>
    <mergeCell ref="A241:B241"/>
    <mergeCell ref="A242:B242"/>
    <mergeCell ref="A231:B231"/>
    <mergeCell ref="A232:B232"/>
    <mergeCell ref="A233:B233"/>
    <mergeCell ref="A234:B234"/>
    <mergeCell ref="A235:B235"/>
    <mergeCell ref="A236:B236"/>
    <mergeCell ref="A221:B221"/>
    <mergeCell ref="A222:B222"/>
    <mergeCell ref="A223:B223"/>
    <mergeCell ref="A226:C226"/>
    <mergeCell ref="A229:B229"/>
    <mergeCell ref="A230:B230"/>
    <mergeCell ref="A215:B215"/>
    <mergeCell ref="A216:B216"/>
    <mergeCell ref="A217:B217"/>
    <mergeCell ref="A218:B218"/>
    <mergeCell ref="A219:B219"/>
    <mergeCell ref="A220:B220"/>
    <mergeCell ref="A209:B209"/>
    <mergeCell ref="A210:B210"/>
    <mergeCell ref="A211:B211"/>
    <mergeCell ref="A212:B212"/>
    <mergeCell ref="A213:B213"/>
    <mergeCell ref="A214:B214"/>
    <mergeCell ref="A203:B203"/>
    <mergeCell ref="A204:B204"/>
    <mergeCell ref="A205:B205"/>
    <mergeCell ref="A206:B206"/>
    <mergeCell ref="A207:B207"/>
    <mergeCell ref="A208:B208"/>
    <mergeCell ref="A197:B197"/>
    <mergeCell ref="A198:B198"/>
    <mergeCell ref="A199:B199"/>
    <mergeCell ref="A200:B200"/>
    <mergeCell ref="A201:B201"/>
    <mergeCell ref="A202:B202"/>
    <mergeCell ref="A190:G190"/>
    <mergeCell ref="A192:B192"/>
    <mergeCell ref="A193:B193"/>
    <mergeCell ref="A194:B194"/>
    <mergeCell ref="A195:B195"/>
    <mergeCell ref="A196:B196"/>
    <mergeCell ref="B180:D180"/>
    <mergeCell ref="B181:D181"/>
    <mergeCell ref="B182:D182"/>
    <mergeCell ref="B183:D183"/>
    <mergeCell ref="B184:D184"/>
    <mergeCell ref="A185:D185"/>
    <mergeCell ref="A167:B167"/>
    <mergeCell ref="A176:J176"/>
    <mergeCell ref="A178:D179"/>
    <mergeCell ref="E178:E179"/>
    <mergeCell ref="F178:I178"/>
    <mergeCell ref="J178:J179"/>
    <mergeCell ref="A137:B137"/>
    <mergeCell ref="A138:B138"/>
    <mergeCell ref="A139:B139"/>
    <mergeCell ref="A140:B140"/>
    <mergeCell ref="A158:J158"/>
    <mergeCell ref="A160:B160"/>
    <mergeCell ref="A131:D131"/>
    <mergeCell ref="A132:C132"/>
    <mergeCell ref="A133:B133"/>
    <mergeCell ref="A134:B134"/>
    <mergeCell ref="A135:B135"/>
    <mergeCell ref="A136:B136"/>
    <mergeCell ref="A115:C115"/>
    <mergeCell ref="A116:A117"/>
    <mergeCell ref="B116:F116"/>
    <mergeCell ref="G116:J116"/>
    <mergeCell ref="A124:C124"/>
    <mergeCell ref="A125:C125"/>
    <mergeCell ref="A72:B72"/>
    <mergeCell ref="A73:B73"/>
    <mergeCell ref="A81:E81"/>
    <mergeCell ref="A106:C106"/>
    <mergeCell ref="A107:C107"/>
    <mergeCell ref="A114:G114"/>
    <mergeCell ref="A66:C66"/>
    <mergeCell ref="A67:B67"/>
    <mergeCell ref="A68:B68"/>
    <mergeCell ref="A69:B69"/>
    <mergeCell ref="A70:B70"/>
    <mergeCell ref="A71:C71"/>
    <mergeCell ref="A58:B58"/>
    <mergeCell ref="A59:B59"/>
    <mergeCell ref="A61:B61"/>
    <mergeCell ref="A62:B62"/>
    <mergeCell ref="A63:B63"/>
    <mergeCell ref="A65:B65"/>
    <mergeCell ref="A51:B51"/>
    <mergeCell ref="A52:B52"/>
    <mergeCell ref="A54:B54"/>
    <mergeCell ref="A55:C55"/>
    <mergeCell ref="A56:B56"/>
    <mergeCell ref="A57:B57"/>
    <mergeCell ref="A44:C44"/>
    <mergeCell ref="A45:B45"/>
    <mergeCell ref="A46:B46"/>
    <mergeCell ref="A47:B47"/>
    <mergeCell ref="A48:B48"/>
    <mergeCell ref="A50:B50"/>
    <mergeCell ref="A30:J30"/>
    <mergeCell ref="A35:J35"/>
    <mergeCell ref="A41:B41"/>
    <mergeCell ref="C41:C43"/>
    <mergeCell ref="A42:B42"/>
    <mergeCell ref="A43:B43"/>
    <mergeCell ref="F8:F9"/>
    <mergeCell ref="G8:G9"/>
    <mergeCell ref="I8:I9"/>
    <mergeCell ref="J8:J9"/>
    <mergeCell ref="A10:J10"/>
    <mergeCell ref="A20:J20"/>
    <mergeCell ref="F3:K3"/>
    <mergeCell ref="D4:E4"/>
    <mergeCell ref="A5:J5"/>
    <mergeCell ref="A6:J6"/>
    <mergeCell ref="B7:G7"/>
    <mergeCell ref="A8:A9"/>
    <mergeCell ref="B8:B9"/>
    <mergeCell ref="C8:C9"/>
    <mergeCell ref="D8:D9"/>
    <mergeCell ref="E8:E9"/>
  </mergeCells>
  <pageMargins left="0.11811023622047245" right="0.11811023622047245" top="0.86614173228346458" bottom="0.15748031496062992" header="0.31496062992125984" footer="0.31496062992125984"/>
  <pageSetup paperSize="9" scale="58" orientation="landscape" r:id="rId4"/>
  <headerFooter>
    <oddHeader>&amp;C&amp;"Times New Roman,Normalny"Zespół Szkół Nr 127 ul. Smocza 19, 01-051 Warszawa
Informacja dodatkowa do sprawozdania finansowego za rok obrotowy zakończony 31 grudnia 2019 r.
II. Dodatkowe informacje i objaśnienia</oddHeader>
    <oddFooter>&amp;CWprowadzenie oraz dodatkowe  informacje i objaśnienia stanowią integralną część sprawozdania finansowego</oddFooter>
  </headerFooter>
  <rowBreaks count="20" manualBreakCount="20">
    <brk id="38" max="16383" man="1"/>
    <brk id="79" max="16383" man="1"/>
    <brk id="112" max="16383" man="1"/>
    <brk id="156" max="16383" man="1"/>
    <brk id="189" max="16383" man="1"/>
    <brk id="225" max="16383" man="1"/>
    <brk id="255" max="16383" man="1"/>
    <brk id="291" max="16383" man="1"/>
    <brk id="329" max="16383" man="1"/>
    <brk id="363" max="16383" man="1"/>
    <brk id="400" max="16383" man="1"/>
    <brk id="422" max="16383" man="1"/>
    <brk id="462" max="16383" man="1"/>
    <brk id="485" max="16383" man="1"/>
    <brk id="525" max="16383" man="1"/>
    <brk id="578" max="16383" man="1"/>
    <brk id="601" max="16383" man="1"/>
    <brk id="645" max="16383" man="1"/>
    <brk id="691" max="16383" man="1"/>
    <brk id="72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ZS127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Brzozowska</dc:creator>
  <cp:lastModifiedBy>Małgorzata Mechocka</cp:lastModifiedBy>
  <cp:lastPrinted>2020-05-13T10:10:54Z</cp:lastPrinted>
  <dcterms:created xsi:type="dcterms:W3CDTF">2020-05-07T11:59:57Z</dcterms:created>
  <dcterms:modified xsi:type="dcterms:W3CDTF">2020-05-28T12:53:29Z</dcterms:modified>
</cp:coreProperties>
</file>