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L 2\"/>
    </mc:Choice>
  </mc:AlternateContent>
  <bookViews>
    <workbookView xWindow="0" yWindow="0" windowWidth="24000" windowHeight="9735"/>
  </bookViews>
  <sheets>
    <sheet name="ZSS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1" i="1" l="1"/>
  <c r="F817" i="1" s="1"/>
  <c r="E811" i="1"/>
  <c r="E817" i="1" s="1"/>
  <c r="D811" i="1"/>
  <c r="D817" i="1" s="1"/>
  <c r="C811" i="1"/>
  <c r="C817" i="1" s="1"/>
  <c r="F787" i="1"/>
  <c r="E787" i="1"/>
  <c r="F784" i="1"/>
  <c r="F796" i="1" s="1"/>
  <c r="E784" i="1"/>
  <c r="E796" i="1" s="1"/>
  <c r="F769" i="1"/>
  <c r="E769" i="1"/>
  <c r="F766" i="1"/>
  <c r="E766" i="1"/>
  <c r="E776" i="1" s="1"/>
  <c r="F763" i="1"/>
  <c r="E763" i="1"/>
  <c r="F745" i="1"/>
  <c r="E745" i="1"/>
  <c r="F740" i="1"/>
  <c r="E740" i="1"/>
  <c r="F720" i="1"/>
  <c r="E720" i="1"/>
  <c r="F715" i="1"/>
  <c r="E715" i="1"/>
  <c r="E731" i="1" s="1"/>
  <c r="D679" i="1"/>
  <c r="C679" i="1"/>
  <c r="F646" i="1"/>
  <c r="E646" i="1"/>
  <c r="F643" i="1"/>
  <c r="E643" i="1"/>
  <c r="F640" i="1"/>
  <c r="E640" i="1"/>
  <c r="F632" i="1"/>
  <c r="F631" i="1" s="1"/>
  <c r="E632" i="1"/>
  <c r="E631" i="1" s="1"/>
  <c r="F618" i="1"/>
  <c r="E618" i="1"/>
  <c r="E661" i="1" s="1"/>
  <c r="C596" i="1"/>
  <c r="B596" i="1"/>
  <c r="C591" i="1"/>
  <c r="B591" i="1"/>
  <c r="B590" i="1" s="1"/>
  <c r="C585" i="1"/>
  <c r="C579" i="1" s="1"/>
  <c r="B585" i="1"/>
  <c r="C580" i="1"/>
  <c r="B580" i="1"/>
  <c r="C548" i="1"/>
  <c r="E539" i="1"/>
  <c r="D539" i="1"/>
  <c r="C539" i="1"/>
  <c r="B539" i="1"/>
  <c r="D519" i="1"/>
  <c r="D518" i="1" s="1"/>
  <c r="D527" i="1" s="1"/>
  <c r="C519" i="1"/>
  <c r="C518" i="1"/>
  <c r="C527" i="1" s="1"/>
  <c r="E509" i="1"/>
  <c r="K509" i="1" s="1"/>
  <c r="K508" i="1"/>
  <c r="E508" i="1"/>
  <c r="K507" i="1"/>
  <c r="E507" i="1"/>
  <c r="K506" i="1"/>
  <c r="E506" i="1"/>
  <c r="K505" i="1"/>
  <c r="E505" i="1"/>
  <c r="J504" i="1"/>
  <c r="I504" i="1"/>
  <c r="H504" i="1"/>
  <c r="G504" i="1"/>
  <c r="F504" i="1"/>
  <c r="E504" i="1"/>
  <c r="D504" i="1"/>
  <c r="C504" i="1"/>
  <c r="B504" i="1"/>
  <c r="E503" i="1"/>
  <c r="K503" i="1" s="1"/>
  <c r="E502" i="1"/>
  <c r="K502" i="1" s="1"/>
  <c r="E501" i="1"/>
  <c r="E500" i="1" s="1"/>
  <c r="J500" i="1"/>
  <c r="I500" i="1"/>
  <c r="I510" i="1" s="1"/>
  <c r="H500" i="1"/>
  <c r="G500" i="1"/>
  <c r="G510" i="1" s="1"/>
  <c r="F500" i="1"/>
  <c r="D500" i="1"/>
  <c r="C500" i="1"/>
  <c r="C510" i="1" s="1"/>
  <c r="B500" i="1"/>
  <c r="K499" i="1"/>
  <c r="E499" i="1"/>
  <c r="D479" i="1"/>
  <c r="C479" i="1"/>
  <c r="D467" i="1"/>
  <c r="C467" i="1"/>
  <c r="D459" i="1"/>
  <c r="D472" i="1" s="1"/>
  <c r="C459" i="1"/>
  <c r="C472" i="1" s="1"/>
  <c r="D432" i="1"/>
  <c r="C432" i="1"/>
  <c r="D421" i="1"/>
  <c r="D443" i="1" s="1"/>
  <c r="C421" i="1"/>
  <c r="C443" i="1" s="1"/>
  <c r="D384" i="1"/>
  <c r="D405" i="1" s="1"/>
  <c r="C384" i="1"/>
  <c r="C405" i="1" s="1"/>
  <c r="D359" i="1"/>
  <c r="C359" i="1"/>
  <c r="E344" i="1"/>
  <c r="D344" i="1"/>
  <c r="C344" i="1"/>
  <c r="B344" i="1"/>
  <c r="E338" i="1"/>
  <c r="D338" i="1"/>
  <c r="C338" i="1"/>
  <c r="B338" i="1"/>
  <c r="D314" i="1"/>
  <c r="C314" i="1"/>
  <c r="D303" i="1"/>
  <c r="C303" i="1"/>
  <c r="D299" i="1"/>
  <c r="C299" i="1"/>
  <c r="C307" i="1" s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 s="1"/>
  <c r="F259" i="1"/>
  <c r="F280" i="1" s="1"/>
  <c r="E259" i="1"/>
  <c r="E280" i="1" s="1"/>
  <c r="D259" i="1"/>
  <c r="D280" i="1" s="1"/>
  <c r="C259" i="1"/>
  <c r="C280" i="1" s="1"/>
  <c r="G258" i="1"/>
  <c r="G257" i="1"/>
  <c r="G256" i="1"/>
  <c r="G255" i="1"/>
  <c r="G254" i="1"/>
  <c r="G253" i="1"/>
  <c r="G252" i="1"/>
  <c r="G251" i="1"/>
  <c r="G250" i="1"/>
  <c r="H236" i="1"/>
  <c r="G236" i="1"/>
  <c r="F236" i="1"/>
  <c r="E236" i="1"/>
  <c r="I235" i="1"/>
  <c r="I234" i="1"/>
  <c r="I233" i="1"/>
  <c r="I232" i="1"/>
  <c r="I231" i="1"/>
  <c r="G224" i="1"/>
  <c r="F224" i="1"/>
  <c r="E224" i="1"/>
  <c r="G217" i="1"/>
  <c r="F217" i="1"/>
  <c r="E217" i="1"/>
  <c r="D168" i="1"/>
  <c r="C168" i="1"/>
  <c r="I142" i="1"/>
  <c r="H142" i="1"/>
  <c r="G142" i="1"/>
  <c r="F142" i="1"/>
  <c r="E142" i="1"/>
  <c r="D142" i="1"/>
  <c r="C142" i="1"/>
  <c r="B142" i="1"/>
  <c r="E117" i="1"/>
  <c r="E116" i="1"/>
  <c r="E114" i="1" s="1"/>
  <c r="E115" i="1"/>
  <c r="D114" i="1"/>
  <c r="C114" i="1"/>
  <c r="B114" i="1"/>
  <c r="E113" i="1"/>
  <c r="E112" i="1" s="1"/>
  <c r="D112" i="1"/>
  <c r="D118" i="1" s="1"/>
  <c r="C112" i="1"/>
  <c r="C118" i="1" s="1"/>
  <c r="B112" i="1"/>
  <c r="B118" i="1" s="1"/>
  <c r="E111" i="1"/>
  <c r="E108" i="1"/>
  <c r="E107" i="1"/>
  <c r="E106" i="1"/>
  <c r="D105" i="1"/>
  <c r="C105" i="1"/>
  <c r="B105" i="1"/>
  <c r="E104" i="1"/>
  <c r="E103" i="1"/>
  <c r="E102" i="1"/>
  <c r="D102" i="1"/>
  <c r="D109" i="1" s="1"/>
  <c r="C102" i="1"/>
  <c r="C109" i="1" s="1"/>
  <c r="B102" i="1"/>
  <c r="B109" i="1" s="1"/>
  <c r="E101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28" i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H12" i="1"/>
  <c r="H19" i="1" s="1"/>
  <c r="H37" i="1" s="1"/>
  <c r="G12" i="1"/>
  <c r="G19" i="1" s="1"/>
  <c r="F12" i="1"/>
  <c r="E12" i="1"/>
  <c r="E19" i="1" s="1"/>
  <c r="D12" i="1"/>
  <c r="D19" i="1" s="1"/>
  <c r="D37" i="1" s="1"/>
  <c r="C12" i="1"/>
  <c r="C19" i="1" s="1"/>
  <c r="B12" i="1"/>
  <c r="I11" i="1"/>
  <c r="I36" i="1" l="1"/>
  <c r="E37" i="1"/>
  <c r="I34" i="1"/>
  <c r="E510" i="1"/>
  <c r="D510" i="1"/>
  <c r="H510" i="1"/>
  <c r="K501" i="1"/>
  <c r="K500" i="1" s="1"/>
  <c r="K510" i="1" s="1"/>
  <c r="E738" i="1"/>
  <c r="E751" i="1" s="1"/>
  <c r="F19" i="1"/>
  <c r="F37" i="1" s="1"/>
  <c r="C29" i="1"/>
  <c r="C37" i="1" s="1"/>
  <c r="G29" i="1"/>
  <c r="G37" i="1" s="1"/>
  <c r="E105" i="1"/>
  <c r="E109" i="1" s="1"/>
  <c r="E118" i="1"/>
  <c r="I236" i="1"/>
  <c r="D307" i="1"/>
  <c r="K504" i="1"/>
  <c r="C590" i="1"/>
  <c r="F731" i="1"/>
  <c r="F738" i="1"/>
  <c r="F751" i="1" s="1"/>
  <c r="F776" i="1"/>
  <c r="B19" i="1"/>
  <c r="B37" i="1" s="1"/>
  <c r="I12" i="1"/>
  <c r="I19" i="1" s="1"/>
  <c r="I26" i="1"/>
  <c r="I29" i="1" s="1"/>
  <c r="B510" i="1"/>
  <c r="F510" i="1"/>
  <c r="J510" i="1"/>
  <c r="B579" i="1"/>
  <c r="G280" i="1"/>
  <c r="C76" i="1"/>
  <c r="F661" i="1"/>
  <c r="I37" i="1" l="1"/>
</calcChain>
</file>

<file path=xl/sharedStrings.xml><?xml version="1.0" encoding="utf-8"?>
<sst xmlns="http://schemas.openxmlformats.org/spreadsheetml/2006/main" count="647" uniqueCount="439">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</sst>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1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19" fillId="0" borderId="0" xfId="4" applyFont="1" applyFill="1" applyAlignment="1" applyProtection="1">
      <alignment vertical="center" wrapText="1"/>
    </xf>
    <xf numFmtId="0" fontId="19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19" fillId="0" borderId="51" xfId="4" applyFont="1" applyFill="1" applyBorder="1" applyAlignment="1" applyProtection="1">
      <alignment vertical="center" wrapText="1"/>
    </xf>
    <xf numFmtId="4" fontId="19" fillId="0" borderId="51" xfId="4" applyNumberFormat="1" applyFont="1" applyFill="1" applyBorder="1" applyAlignment="1" applyProtection="1">
      <alignment vertical="center"/>
      <protection locked="0"/>
    </xf>
    <xf numFmtId="4" fontId="19" fillId="0" borderId="52" xfId="4" applyNumberFormat="1" applyFont="1" applyFill="1" applyBorder="1" applyAlignment="1" applyProtection="1">
      <alignment vertical="center"/>
    </xf>
    <xf numFmtId="0" fontId="19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19" fillId="0" borderId="0" xfId="4" applyFont="1" applyFill="1" applyBorder="1" applyAlignment="1" applyProtection="1">
      <alignment vertical="center"/>
    </xf>
    <xf numFmtId="0" fontId="19" fillId="0" borderId="46" xfId="4" applyFont="1" applyFill="1" applyBorder="1" applyAlignment="1" applyProtection="1">
      <alignment vertical="center"/>
    </xf>
    <xf numFmtId="0" fontId="19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106" xfId="0" applyFont="1" applyFill="1" applyBorder="1" applyAlignment="1">
      <alignment horizontal="center" wrapText="1"/>
    </xf>
    <xf numFmtId="0" fontId="10" fillId="3" borderId="107" xfId="0" applyFont="1" applyFill="1" applyBorder="1" applyAlignment="1">
      <alignment horizontal="center" wrapText="1"/>
    </xf>
    <xf numFmtId="0" fontId="10" fillId="3" borderId="68" xfId="0" applyFont="1" applyFill="1" applyBorder="1" applyAlignment="1">
      <alignment horizontal="center" wrapText="1"/>
    </xf>
    <xf numFmtId="0" fontId="10" fillId="3" borderId="69" xfId="0" applyFont="1" applyFill="1" applyBorder="1" applyAlignment="1">
      <alignment horizontal="center" wrapText="1"/>
    </xf>
    <xf numFmtId="0" fontId="10" fillId="3" borderId="74" xfId="0" applyFont="1" applyFill="1" applyBorder="1" applyAlignment="1">
      <alignment horizontal="center" wrapText="1"/>
    </xf>
    <xf numFmtId="0" fontId="14" fillId="0" borderId="70" xfId="0" applyFont="1" applyBorder="1" applyAlignment="1">
      <alignment wrapText="1"/>
    </xf>
    <xf numFmtId="4" fontId="19" fillId="0" borderId="12" xfId="0" applyNumberFormat="1" applyFont="1" applyBorder="1" applyAlignment="1">
      <alignment vertical="center"/>
    </xf>
    <xf numFmtId="4" fontId="22" fillId="2" borderId="73" xfId="0" applyNumberFormat="1" applyFont="1" applyFill="1" applyBorder="1" applyAlignment="1">
      <alignment vertical="center" wrapText="1"/>
    </xf>
    <xf numFmtId="4" fontId="22" fillId="2" borderId="69" xfId="0" applyNumberFormat="1" applyFont="1" applyFill="1" applyBorder="1" applyAlignment="1">
      <alignment horizontal="right" vertical="center" wrapText="1"/>
    </xf>
    <xf numFmtId="4" fontId="22" fillId="2" borderId="74" xfId="0" applyNumberFormat="1" applyFont="1" applyFill="1" applyBorder="1" applyAlignment="1">
      <alignment horizontal="right" vertical="center" wrapText="1"/>
    </xf>
    <xf numFmtId="4" fontId="22" fillId="0" borderId="32" xfId="0" applyNumberFormat="1" applyFont="1" applyBorder="1" applyAlignment="1">
      <alignment horizontal="center" vertical="center"/>
    </xf>
    <xf numFmtId="4" fontId="19" fillId="0" borderId="49" xfId="0" applyNumberFormat="1" applyFont="1" applyBorder="1" applyAlignment="1">
      <alignment horizontal="right" vertical="center"/>
    </xf>
    <xf numFmtId="4" fontId="22" fillId="5" borderId="45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9" fillId="0" borderId="57" xfId="0" applyNumberFormat="1" applyFont="1" applyFill="1" applyBorder="1" applyAlignment="1">
      <alignment horizontal="right" vertical="center" wrapText="1"/>
    </xf>
    <xf numFmtId="4" fontId="19" fillId="0" borderId="47" xfId="0" applyNumberFormat="1" applyFont="1" applyFill="1" applyBorder="1" applyAlignment="1">
      <alignment horizontal="right" vertical="center" wrapText="1"/>
    </xf>
    <xf numFmtId="4" fontId="19" fillId="0" borderId="88" xfId="0" applyNumberFormat="1" applyFont="1" applyFill="1" applyBorder="1" applyAlignment="1">
      <alignment horizontal="right" vertical="center" wrapText="1"/>
    </xf>
    <xf numFmtId="4" fontId="19" fillId="0" borderId="58" xfId="0" applyNumberFormat="1" applyFont="1" applyFill="1" applyBorder="1" applyAlignment="1">
      <alignment horizontal="right" vertical="center" wrapText="1"/>
    </xf>
    <xf numFmtId="4" fontId="19" fillId="0" borderId="84" xfId="0" applyNumberFormat="1" applyFont="1" applyFill="1" applyBorder="1" applyAlignment="1">
      <alignment horizontal="right" vertical="center" wrapText="1"/>
    </xf>
    <xf numFmtId="4" fontId="19" fillId="0" borderId="83" xfId="0" applyNumberFormat="1" applyFont="1" applyFill="1" applyBorder="1" applyAlignment="1">
      <alignment horizontal="right" vertical="center" wrapText="1"/>
    </xf>
    <xf numFmtId="4" fontId="19" fillId="0" borderId="103" xfId="0" applyNumberFormat="1" applyFont="1" applyFill="1" applyBorder="1" applyAlignment="1">
      <alignment horizontal="right" vertical="center" wrapText="1"/>
    </xf>
    <xf numFmtId="4" fontId="19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9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10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8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19" fillId="0" borderId="56" xfId="0" applyNumberFormat="1" applyFont="1" applyFill="1" applyBorder="1" applyAlignment="1" applyProtection="1">
      <alignment vertical="center"/>
      <protection locked="0"/>
    </xf>
    <xf numFmtId="4" fontId="19" fillId="0" borderId="57" xfId="0" applyNumberFormat="1" applyFont="1" applyFill="1" applyBorder="1" applyAlignment="1" applyProtection="1">
      <alignment vertical="center"/>
      <protection locked="0"/>
    </xf>
    <xf numFmtId="4" fontId="19" fillId="0" borderId="48" xfId="0" applyNumberFormat="1" applyFont="1" applyFill="1" applyBorder="1" applyAlignment="1" applyProtection="1">
      <alignment vertical="center"/>
      <protection locked="0"/>
    </xf>
    <xf numFmtId="4" fontId="19" fillId="0" borderId="5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19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19" fillId="0" borderId="102" xfId="0" applyNumberFormat="1" applyFont="1" applyFill="1" applyBorder="1" applyAlignment="1">
      <alignment vertical="center" wrapText="1"/>
    </xf>
    <xf numFmtId="4" fontId="19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19" fillId="0" borderId="56" xfId="0" applyNumberFormat="1" applyFont="1" applyFill="1" applyBorder="1" applyAlignment="1">
      <alignment vertical="center" wrapText="1"/>
    </xf>
    <xf numFmtId="4" fontId="19" fillId="0" borderId="48" xfId="0" applyNumberFormat="1" applyFont="1" applyFill="1" applyBorder="1" applyAlignment="1">
      <alignment vertical="center" wrapText="1"/>
    </xf>
    <xf numFmtId="4" fontId="19" fillId="0" borderId="92" xfId="0" applyNumberFormat="1" applyFont="1" applyFill="1" applyBorder="1" applyAlignment="1">
      <alignment vertical="center" wrapText="1"/>
    </xf>
    <xf numFmtId="4" fontId="19" fillId="0" borderId="50" xfId="0" applyNumberFormat="1" applyFont="1" applyFill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22" fillId="0" borderId="56" xfId="0" applyNumberFormat="1" applyFont="1" applyBorder="1" applyAlignment="1">
      <alignment vertical="center"/>
    </xf>
    <xf numFmtId="4" fontId="22" fillId="0" borderId="48" xfId="0" applyNumberFormat="1" applyFont="1" applyBorder="1" applyAlignment="1">
      <alignment vertical="center"/>
    </xf>
    <xf numFmtId="4" fontId="19" fillId="0" borderId="92" xfId="0" applyNumberFormat="1" applyFont="1" applyFill="1" applyBorder="1" applyAlignment="1">
      <alignment horizontal="left" vertical="center" wrapText="1"/>
    </xf>
    <xf numFmtId="4" fontId="19" fillId="0" borderId="50" xfId="0" applyNumberFormat="1" applyFont="1" applyFill="1" applyBorder="1" applyAlignment="1">
      <alignment horizontal="left" vertical="center" wrapText="1"/>
    </xf>
    <xf numFmtId="4" fontId="19" fillId="0" borderId="97" xfId="0" applyNumberFormat="1" applyFont="1" applyBorder="1" applyAlignment="1">
      <alignment vertical="center" wrapText="1"/>
    </xf>
    <xf numFmtId="4" fontId="19" fillId="0" borderId="54" xfId="0" applyNumberFormat="1" applyFont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left" vertical="center" wrapText="1"/>
    </xf>
    <xf numFmtId="4" fontId="22" fillId="5" borderId="5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Alignment="1">
      <alignment horizontal="left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100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19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92" xfId="0" applyNumberFormat="1" applyFont="1" applyFill="1" applyBorder="1" applyAlignment="1" applyProtection="1">
      <alignment horizontal="left" vertical="center"/>
      <protection locked="0"/>
    </xf>
    <xf numFmtId="4" fontId="19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19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19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870"/>
  <sheetViews>
    <sheetView tabSelected="1" view="pageLayout" topLeftCell="A649" zoomScaleNormal="100" workbookViewId="0">
      <selection activeCell="A612" sqref="A612:XFD612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5" t="s">
        <v>1</v>
      </c>
      <c r="G3" s="916"/>
      <c r="H3" s="916"/>
      <c r="I3" s="916"/>
      <c r="J3" s="916"/>
    </row>
    <row r="4" spans="1:10" s="8" customFormat="1" ht="15">
      <c r="A4" s="5"/>
      <c r="B4" s="7"/>
      <c r="C4" s="7"/>
      <c r="D4" s="917"/>
      <c r="E4" s="917"/>
    </row>
    <row r="5" spans="1:10" ht="15" customHeight="1">
      <c r="A5" s="607" t="s">
        <v>2</v>
      </c>
      <c r="B5" s="607"/>
      <c r="C5" s="607"/>
      <c r="D5" s="607"/>
      <c r="E5" s="607"/>
      <c r="F5" s="607"/>
      <c r="G5" s="607"/>
      <c r="H5" s="607"/>
      <c r="I5" s="607"/>
    </row>
    <row r="6" spans="1:10" ht="14.25" thickBot="1">
      <c r="A6" s="918"/>
      <c r="B6" s="919"/>
      <c r="C6" s="919"/>
      <c r="D6" s="919"/>
      <c r="E6" s="919"/>
      <c r="F6" s="919"/>
      <c r="G6" s="919"/>
      <c r="H6" s="918"/>
      <c r="I6" s="918"/>
    </row>
    <row r="7" spans="1:10" ht="15" customHeight="1" thickBot="1">
      <c r="A7" s="10"/>
      <c r="B7" s="920" t="s">
        <v>3</v>
      </c>
      <c r="C7" s="921"/>
      <c r="D7" s="921"/>
      <c r="E7" s="921"/>
      <c r="F7" s="921"/>
      <c r="G7" s="922"/>
      <c r="H7" s="11"/>
      <c r="I7" s="11"/>
    </row>
    <row r="8" spans="1:10">
      <c r="A8" s="923" t="s">
        <v>4</v>
      </c>
      <c r="B8" s="925" t="s">
        <v>5</v>
      </c>
      <c r="C8" s="927" t="s">
        <v>6</v>
      </c>
      <c r="D8" s="925" t="s">
        <v>7</v>
      </c>
      <c r="E8" s="929" t="s">
        <v>8</v>
      </c>
      <c r="F8" s="911" t="s">
        <v>9</v>
      </c>
      <c r="G8" s="911" t="s">
        <v>10</v>
      </c>
      <c r="H8" s="911" t="s">
        <v>11</v>
      </c>
      <c r="I8" s="913" t="s">
        <v>12</v>
      </c>
    </row>
    <row r="9" spans="1:10" ht="81.75" customHeight="1">
      <c r="A9" s="924"/>
      <c r="B9" s="926"/>
      <c r="C9" s="928"/>
      <c r="D9" s="926"/>
      <c r="E9" s="930"/>
      <c r="F9" s="912"/>
      <c r="G9" s="912"/>
      <c r="H9" s="912"/>
      <c r="I9" s="914"/>
    </row>
    <row r="10" spans="1:10" s="12" customFormat="1" ht="12.75" customHeight="1">
      <c r="A10" s="898" t="s">
        <v>13</v>
      </c>
      <c r="B10" s="901"/>
      <c r="C10" s="901"/>
      <c r="D10" s="901"/>
      <c r="E10" s="899"/>
      <c r="F10" s="899"/>
      <c r="G10" s="899"/>
      <c r="H10" s="899"/>
      <c r="I10" s="900"/>
    </row>
    <row r="11" spans="1:10" s="12" customFormat="1" ht="12.75">
      <c r="A11" s="13" t="s">
        <v>14</v>
      </c>
      <c r="B11" s="14"/>
      <c r="C11" s="14"/>
      <c r="D11" s="14">
        <v>9496095.8100000005</v>
      </c>
      <c r="E11" s="14">
        <v>698686.37</v>
      </c>
      <c r="F11" s="14">
        <v>472301.39</v>
      </c>
      <c r="G11" s="14">
        <v>1754059.68</v>
      </c>
      <c r="H11" s="14"/>
      <c r="I11" s="15">
        <f>SUM(B11:H11)</f>
        <v>12421143.25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43478.78</v>
      </c>
      <c r="F12" s="14">
        <f t="shared" si="0"/>
        <v>0</v>
      </c>
      <c r="G12" s="14">
        <f t="shared" si="0"/>
        <v>85371.4</v>
      </c>
      <c r="H12" s="14">
        <f t="shared" si="0"/>
        <v>0</v>
      </c>
      <c r="I12" s="15">
        <f t="shared" si="0"/>
        <v>128850.18</v>
      </c>
    </row>
    <row r="13" spans="1:10">
      <c r="A13" s="16" t="s">
        <v>16</v>
      </c>
      <c r="B13" s="17"/>
      <c r="C13" s="17"/>
      <c r="D13" s="17"/>
      <c r="E13" s="18">
        <v>43478.78</v>
      </c>
      <c r="F13" s="18"/>
      <c r="G13" s="18">
        <v>85371.4</v>
      </c>
      <c r="H13" s="18"/>
      <c r="I13" s="19">
        <f>SUM(B13:H13)</f>
        <v>128850.18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56983.24</v>
      </c>
      <c r="F16" s="14">
        <f t="shared" si="1"/>
        <v>0</v>
      </c>
      <c r="G16" s="14">
        <f t="shared" si="1"/>
        <v>38054.89</v>
      </c>
      <c r="H16" s="14">
        <f t="shared" si="1"/>
        <v>0</v>
      </c>
      <c r="I16" s="15">
        <f t="shared" si="1"/>
        <v>95038.13</v>
      </c>
    </row>
    <row r="17" spans="1:9">
      <c r="A17" s="16" t="s">
        <v>20</v>
      </c>
      <c r="B17" s="17"/>
      <c r="C17" s="17"/>
      <c r="D17" s="17"/>
      <c r="E17" s="18">
        <v>56983.24</v>
      </c>
      <c r="F17" s="18"/>
      <c r="G17" s="18">
        <v>38054.89</v>
      </c>
      <c r="H17" s="17"/>
      <c r="I17" s="19">
        <f>SUM(B17:H17)</f>
        <v>95038.13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9496095.8100000005</v>
      </c>
      <c r="E19" s="14">
        <f t="shared" si="2"/>
        <v>685181.91</v>
      </c>
      <c r="F19" s="14">
        <f t="shared" si="2"/>
        <v>472301.39</v>
      </c>
      <c r="G19" s="14">
        <f t="shared" si="2"/>
        <v>1801376.19</v>
      </c>
      <c r="H19" s="14">
        <f t="shared" si="2"/>
        <v>0</v>
      </c>
      <c r="I19" s="15">
        <f t="shared" si="2"/>
        <v>12454955.299999999</v>
      </c>
    </row>
    <row r="20" spans="1:9">
      <c r="A20" s="898" t="s">
        <v>22</v>
      </c>
      <c r="B20" s="899"/>
      <c r="C20" s="899"/>
      <c r="D20" s="899"/>
      <c r="E20" s="899"/>
      <c r="F20" s="899"/>
      <c r="G20" s="899"/>
      <c r="H20" s="899"/>
      <c r="I20" s="900"/>
    </row>
    <row r="21" spans="1:9">
      <c r="A21" s="13" t="s">
        <v>23</v>
      </c>
      <c r="B21" s="14"/>
      <c r="C21" s="14"/>
      <c r="D21" s="14">
        <v>3989059.43</v>
      </c>
      <c r="E21" s="14">
        <v>695209.67</v>
      </c>
      <c r="F21" s="14">
        <v>472301.39</v>
      </c>
      <c r="G21" s="14">
        <v>1743107.05</v>
      </c>
      <c r="H21" s="14"/>
      <c r="I21" s="15">
        <f>SUM(B21:H21)</f>
        <v>6899677.54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236935.03</v>
      </c>
      <c r="E22" s="14">
        <f t="shared" si="3"/>
        <v>43868.69</v>
      </c>
      <c r="F22" s="14">
        <f t="shared" si="3"/>
        <v>0</v>
      </c>
      <c r="G22" s="14">
        <f t="shared" si="3"/>
        <v>89736.5</v>
      </c>
      <c r="H22" s="14">
        <f t="shared" si="3"/>
        <v>0</v>
      </c>
      <c r="I22" s="15">
        <f t="shared" si="3"/>
        <v>370540.22</v>
      </c>
    </row>
    <row r="23" spans="1:9">
      <c r="A23" s="16" t="s">
        <v>24</v>
      </c>
      <c r="B23" s="18"/>
      <c r="C23" s="18"/>
      <c r="D23" s="18">
        <v>236935.03</v>
      </c>
      <c r="E23" s="18">
        <v>389.91</v>
      </c>
      <c r="F23" s="18"/>
      <c r="G23" s="18">
        <v>4365.1000000000004</v>
      </c>
      <c r="H23" s="17"/>
      <c r="I23" s="19">
        <f t="shared" ref="I23:I28" si="4">SUM(B23:H23)</f>
        <v>241690.04</v>
      </c>
    </row>
    <row r="24" spans="1:9">
      <c r="A24" s="16" t="s">
        <v>17</v>
      </c>
      <c r="B24" s="17"/>
      <c r="C24" s="17"/>
      <c r="D24" s="18"/>
      <c r="E24" s="18">
        <v>43478.78</v>
      </c>
      <c r="F24" s="18"/>
      <c r="G24" s="18">
        <v>85371.4</v>
      </c>
      <c r="H24" s="17"/>
      <c r="I24" s="19">
        <f t="shared" si="4"/>
        <v>128850.18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56983.24</v>
      </c>
      <c r="F26" s="14">
        <f t="shared" si="5"/>
        <v>0</v>
      </c>
      <c r="G26" s="14">
        <f t="shared" si="5"/>
        <v>38054.89</v>
      </c>
      <c r="H26" s="14">
        <f t="shared" si="5"/>
        <v>0</v>
      </c>
      <c r="I26" s="15">
        <f t="shared" si="5"/>
        <v>95038.13</v>
      </c>
    </row>
    <row r="27" spans="1:9">
      <c r="A27" s="16" t="s">
        <v>20</v>
      </c>
      <c r="B27" s="17"/>
      <c r="C27" s="17"/>
      <c r="D27" s="17"/>
      <c r="E27" s="18">
        <v>56983.24</v>
      </c>
      <c r="F27" s="18"/>
      <c r="G27" s="18">
        <v>38054.89</v>
      </c>
      <c r="H27" s="17"/>
      <c r="I27" s="19">
        <f t="shared" si="4"/>
        <v>95038.13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4225994.46</v>
      </c>
      <c r="E29" s="14">
        <f t="shared" si="6"/>
        <v>682095.12000000011</v>
      </c>
      <c r="F29" s="14">
        <f t="shared" si="6"/>
        <v>472301.39</v>
      </c>
      <c r="G29" s="14">
        <f t="shared" si="6"/>
        <v>1794788.6600000001</v>
      </c>
      <c r="H29" s="14">
        <f t="shared" si="6"/>
        <v>0</v>
      </c>
      <c r="I29" s="15">
        <f t="shared" si="6"/>
        <v>7175179.6299999999</v>
      </c>
    </row>
    <row r="30" spans="1:9">
      <c r="A30" s="898" t="s">
        <v>25</v>
      </c>
      <c r="B30" s="899"/>
      <c r="C30" s="899"/>
      <c r="D30" s="899"/>
      <c r="E30" s="899"/>
      <c r="F30" s="899"/>
      <c r="G30" s="899"/>
      <c r="H30" s="899"/>
      <c r="I30" s="900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8" t="s">
        <v>28</v>
      </c>
      <c r="B35" s="901"/>
      <c r="C35" s="901"/>
      <c r="D35" s="901"/>
      <c r="E35" s="901"/>
      <c r="F35" s="901"/>
      <c r="G35" s="901"/>
      <c r="H35" s="901"/>
      <c r="I35" s="900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5507036.3800000008</v>
      </c>
      <c r="E36" s="26">
        <f t="shared" si="8"/>
        <v>3476.6999999999534</v>
      </c>
      <c r="F36" s="26">
        <f t="shared" si="8"/>
        <v>0</v>
      </c>
      <c r="G36" s="26">
        <f t="shared" si="8"/>
        <v>10952.629999999888</v>
      </c>
      <c r="H36" s="26">
        <f t="shared" si="8"/>
        <v>0</v>
      </c>
      <c r="I36" s="27">
        <f t="shared" si="8"/>
        <v>5521465.71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5270101.3500000006</v>
      </c>
      <c r="E37" s="29">
        <f t="shared" si="9"/>
        <v>3086.7899999999208</v>
      </c>
      <c r="F37" s="29">
        <f t="shared" si="9"/>
        <v>0</v>
      </c>
      <c r="G37" s="29">
        <f t="shared" si="9"/>
        <v>6587.5299999997951</v>
      </c>
      <c r="H37" s="29">
        <f t="shared" si="9"/>
        <v>0</v>
      </c>
      <c r="I37" s="30">
        <f t="shared" si="9"/>
        <v>5279775.669999999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2" t="s">
        <v>30</v>
      </c>
      <c r="B48" s="903"/>
      <c r="C48" s="904" t="s">
        <v>31</v>
      </c>
    </row>
    <row r="49" spans="1:3" ht="13.5" customHeight="1">
      <c r="A49" s="907"/>
      <c r="B49" s="908"/>
      <c r="C49" s="905"/>
    </row>
    <row r="50" spans="1:3" ht="29.25" customHeight="1">
      <c r="A50" s="909"/>
      <c r="B50" s="910"/>
      <c r="C50" s="906"/>
    </row>
    <row r="51" spans="1:3" ht="15">
      <c r="A51" s="888" t="s">
        <v>13</v>
      </c>
      <c r="B51" s="889"/>
      <c r="C51" s="883"/>
    </row>
    <row r="52" spans="1:3" ht="15">
      <c r="A52" s="873" t="s">
        <v>14</v>
      </c>
      <c r="B52" s="874"/>
      <c r="C52" s="35">
        <v>33962.85</v>
      </c>
    </row>
    <row r="53" spans="1:3" ht="15">
      <c r="A53" s="892" t="s">
        <v>15</v>
      </c>
      <c r="B53" s="893"/>
      <c r="C53" s="36">
        <f>SUM(C54:C55)</f>
        <v>1316.48</v>
      </c>
    </row>
    <row r="54" spans="1:3" ht="15">
      <c r="A54" s="890" t="s">
        <v>16</v>
      </c>
      <c r="B54" s="891"/>
      <c r="C54" s="37">
        <v>1316.48</v>
      </c>
    </row>
    <row r="55" spans="1:3" ht="15">
      <c r="A55" s="890" t="s">
        <v>17</v>
      </c>
      <c r="B55" s="891"/>
      <c r="C55" s="37"/>
    </row>
    <row r="56" spans="1:3" ht="15">
      <c r="A56" s="892" t="s">
        <v>19</v>
      </c>
      <c r="B56" s="893"/>
      <c r="C56" s="36">
        <f>SUM(C57:C58)</f>
        <v>6397.74</v>
      </c>
    </row>
    <row r="57" spans="1:3" ht="15">
      <c r="A57" s="890" t="s">
        <v>20</v>
      </c>
      <c r="B57" s="891"/>
      <c r="C57" s="37">
        <v>6397.74</v>
      </c>
    </row>
    <row r="58" spans="1:3" ht="15">
      <c r="A58" s="890" t="s">
        <v>17</v>
      </c>
      <c r="B58" s="891"/>
      <c r="C58" s="37"/>
    </row>
    <row r="59" spans="1:3" ht="15">
      <c r="A59" s="892" t="s">
        <v>32</v>
      </c>
      <c r="B59" s="893"/>
      <c r="C59" s="36">
        <f>C52+C53-C56</f>
        <v>28881.590000000004</v>
      </c>
    </row>
    <row r="60" spans="1:3" ht="15">
      <c r="A60" s="888" t="s">
        <v>22</v>
      </c>
      <c r="B60" s="889"/>
      <c r="C60" s="883"/>
    </row>
    <row r="61" spans="1:3" ht="15">
      <c r="A61" s="873" t="s">
        <v>23</v>
      </c>
      <c r="B61" s="874"/>
      <c r="C61" s="35">
        <v>33962.85</v>
      </c>
    </row>
    <row r="62" spans="1:3" ht="15">
      <c r="A62" s="892" t="s">
        <v>15</v>
      </c>
      <c r="B62" s="893"/>
      <c r="C62" s="36">
        <f>SUM(C63:C64)</f>
        <v>1316.48</v>
      </c>
    </row>
    <row r="63" spans="1:3" ht="15">
      <c r="A63" s="890" t="s">
        <v>24</v>
      </c>
      <c r="B63" s="891"/>
      <c r="C63" s="37"/>
    </row>
    <row r="64" spans="1:3" ht="15">
      <c r="A64" s="890" t="s">
        <v>17</v>
      </c>
      <c r="B64" s="891"/>
      <c r="C64" s="38">
        <v>1316.48</v>
      </c>
    </row>
    <row r="65" spans="1:3" ht="15">
      <c r="A65" s="892" t="s">
        <v>19</v>
      </c>
      <c r="B65" s="893"/>
      <c r="C65" s="36">
        <f>SUM(C66:C67)</f>
        <v>6397.74</v>
      </c>
    </row>
    <row r="66" spans="1:3" ht="15">
      <c r="A66" s="890" t="s">
        <v>20</v>
      </c>
      <c r="B66" s="891"/>
      <c r="C66" s="37">
        <v>6397.74</v>
      </c>
    </row>
    <row r="67" spans="1:3" ht="15">
      <c r="A67" s="894" t="s">
        <v>17</v>
      </c>
      <c r="B67" s="895"/>
      <c r="C67" s="39"/>
    </row>
    <row r="68" spans="1:3" ht="15">
      <c r="A68" s="896" t="s">
        <v>21</v>
      </c>
      <c r="B68" s="897"/>
      <c r="C68" s="40">
        <f>C61+C62-C65</f>
        <v>28881.590000000004</v>
      </c>
    </row>
    <row r="69" spans="1:3" ht="15">
      <c r="A69" s="881" t="s">
        <v>25</v>
      </c>
      <c r="B69" s="882"/>
      <c r="C69" s="883"/>
    </row>
    <row r="70" spans="1:3" ht="15">
      <c r="A70" s="873" t="s">
        <v>23</v>
      </c>
      <c r="B70" s="874"/>
      <c r="C70" s="35"/>
    </row>
    <row r="71" spans="1:3" ht="15">
      <c r="A71" s="884" t="s">
        <v>26</v>
      </c>
      <c r="B71" s="885"/>
      <c r="C71" s="41"/>
    </row>
    <row r="72" spans="1:3" ht="15">
      <c r="A72" s="884" t="s">
        <v>27</v>
      </c>
      <c r="B72" s="885"/>
      <c r="C72" s="41"/>
    </row>
    <row r="73" spans="1:3" ht="15">
      <c r="A73" s="886" t="s">
        <v>32</v>
      </c>
      <c r="B73" s="887"/>
      <c r="C73" s="42">
        <f>C70+C71-C72</f>
        <v>0</v>
      </c>
    </row>
    <row r="74" spans="1:3" ht="15">
      <c r="A74" s="888" t="s">
        <v>28</v>
      </c>
      <c r="B74" s="889"/>
      <c r="C74" s="883"/>
    </row>
    <row r="75" spans="1:3" ht="15">
      <c r="A75" s="873" t="s">
        <v>23</v>
      </c>
      <c r="B75" s="874"/>
      <c r="C75" s="35">
        <f>C52-C61-C70</f>
        <v>0</v>
      </c>
    </row>
    <row r="76" spans="1:3" ht="15.75" thickBot="1">
      <c r="A76" s="875" t="s">
        <v>21</v>
      </c>
      <c r="B76" s="876"/>
      <c r="C76" s="43">
        <f>C59-C68-C73</f>
        <v>0</v>
      </c>
    </row>
    <row r="95" spans="1:5">
      <c r="A95" s="44"/>
      <c r="B95" s="45"/>
      <c r="C95" s="45"/>
      <c r="D95" s="45"/>
      <c r="E95" s="45"/>
    </row>
    <row r="97" spans="1:5" ht="15">
      <c r="A97" s="877" t="s">
        <v>33</v>
      </c>
      <c r="B97" s="878"/>
      <c r="C97" s="878"/>
      <c r="D97" s="878"/>
      <c r="E97" s="878"/>
    </row>
    <row r="98" spans="1:5" ht="14.25" thickBot="1">
      <c r="A98" s="44"/>
      <c r="B98" s="45"/>
      <c r="C98" s="45"/>
      <c r="D98" s="45"/>
      <c r="E98" s="45"/>
    </row>
    <row r="99" spans="1:5" ht="153.75" thickBot="1">
      <c r="A99" s="46" t="s">
        <v>34</v>
      </c>
      <c r="B99" s="47" t="s">
        <v>35</v>
      </c>
      <c r="C99" s="47" t="s">
        <v>36</v>
      </c>
      <c r="D99" s="47" t="s">
        <v>37</v>
      </c>
      <c r="E99" s="48" t="s">
        <v>38</v>
      </c>
    </row>
    <row r="100" spans="1:5" ht="14.25" thickBot="1">
      <c r="A100" s="49" t="s">
        <v>13</v>
      </c>
      <c r="B100" s="50"/>
      <c r="C100" s="50"/>
      <c r="D100" s="50"/>
      <c r="E100" s="51"/>
    </row>
    <row r="101" spans="1:5" ht="25.5">
      <c r="A101" s="52" t="s">
        <v>39</v>
      </c>
      <c r="B101" s="53"/>
      <c r="C101" s="53"/>
      <c r="D101" s="53"/>
      <c r="E101" s="54">
        <f>B101+C101+D101</f>
        <v>0</v>
      </c>
    </row>
    <row r="102" spans="1:5">
      <c r="A102" s="55" t="s">
        <v>26</v>
      </c>
      <c r="B102" s="56">
        <f>SUM(B103:B104)</f>
        <v>0</v>
      </c>
      <c r="C102" s="56">
        <f>SUM(C103:C104)</f>
        <v>0</v>
      </c>
      <c r="D102" s="56">
        <f>SUM(D103:D104)</f>
        <v>0</v>
      </c>
      <c r="E102" s="57">
        <f>SUM(E103:E104)</f>
        <v>0</v>
      </c>
    </row>
    <row r="103" spans="1:5">
      <c r="A103" s="58" t="s">
        <v>40</v>
      </c>
      <c r="B103" s="59"/>
      <c r="C103" s="59"/>
      <c r="D103" s="59"/>
      <c r="E103" s="60">
        <f>B103+C103+D103</f>
        <v>0</v>
      </c>
    </row>
    <row r="104" spans="1:5">
      <c r="A104" s="58" t="s">
        <v>41</v>
      </c>
      <c r="B104" s="59"/>
      <c r="C104" s="59"/>
      <c r="D104" s="59"/>
      <c r="E104" s="60">
        <f>B104+C104+D104</f>
        <v>0</v>
      </c>
    </row>
    <row r="105" spans="1:5">
      <c r="A105" s="55" t="s">
        <v>27</v>
      </c>
      <c r="B105" s="56">
        <f>SUM(B106:B108)</f>
        <v>0</v>
      </c>
      <c r="C105" s="56">
        <f>SUM(C106:C108)</f>
        <v>0</v>
      </c>
      <c r="D105" s="56">
        <f>SUM(D106:D108)</f>
        <v>0</v>
      </c>
      <c r="E105" s="57">
        <f>SUM(E106:E108)</f>
        <v>0</v>
      </c>
    </row>
    <row r="106" spans="1:5">
      <c r="A106" s="58" t="s">
        <v>42</v>
      </c>
      <c r="B106" s="59"/>
      <c r="C106" s="59"/>
      <c r="D106" s="59"/>
      <c r="E106" s="60">
        <f>B106+C106+D106</f>
        <v>0</v>
      </c>
    </row>
    <row r="107" spans="1:5">
      <c r="A107" s="58" t="s">
        <v>43</v>
      </c>
      <c r="B107" s="59"/>
      <c r="C107" s="59"/>
      <c r="D107" s="59"/>
      <c r="E107" s="60">
        <f>B107+C107+D107</f>
        <v>0</v>
      </c>
    </row>
    <row r="108" spans="1:5">
      <c r="A108" s="61" t="s">
        <v>44</v>
      </c>
      <c r="B108" s="59"/>
      <c r="C108" s="59"/>
      <c r="D108" s="59"/>
      <c r="E108" s="60">
        <f>B108+C108+D108</f>
        <v>0</v>
      </c>
    </row>
    <row r="109" spans="1:5" ht="26.25" thickBot="1">
      <c r="A109" s="62" t="s">
        <v>45</v>
      </c>
      <c r="B109" s="63">
        <f>B101+B102-B105</f>
        <v>0</v>
      </c>
      <c r="C109" s="63">
        <f>C101+C102-C105</f>
        <v>0</v>
      </c>
      <c r="D109" s="63">
        <f>D101+D102-D105</f>
        <v>0</v>
      </c>
      <c r="E109" s="64">
        <f>E101+E102-E105</f>
        <v>0</v>
      </c>
    </row>
    <row r="110" spans="1:5" ht="14.25" thickBot="1">
      <c r="A110" s="65" t="s">
        <v>46</v>
      </c>
      <c r="B110" s="66"/>
      <c r="C110" s="66"/>
      <c r="D110" s="66"/>
      <c r="E110" s="67"/>
    </row>
    <row r="111" spans="1:5">
      <c r="A111" s="52" t="s">
        <v>47</v>
      </c>
      <c r="B111" s="53"/>
      <c r="C111" s="53"/>
      <c r="D111" s="53"/>
      <c r="E111" s="54">
        <f>B111+C111+D111</f>
        <v>0</v>
      </c>
    </row>
    <row r="112" spans="1:5">
      <c r="A112" s="55" t="s">
        <v>26</v>
      </c>
      <c r="B112" s="56">
        <f>SUM(B113:B113)</f>
        <v>0</v>
      </c>
      <c r="C112" s="56">
        <f>SUM(C113:C113)</f>
        <v>0</v>
      </c>
      <c r="D112" s="56">
        <f>SUM(D113:D113)</f>
        <v>0</v>
      </c>
      <c r="E112" s="57">
        <f>SUM(E113:E113)</f>
        <v>0</v>
      </c>
    </row>
    <row r="113" spans="1:5">
      <c r="A113" s="58" t="s">
        <v>48</v>
      </c>
      <c r="B113" s="59"/>
      <c r="C113" s="59"/>
      <c r="D113" s="59"/>
      <c r="E113" s="60">
        <f>B113+C113+D113</f>
        <v>0</v>
      </c>
    </row>
    <row r="114" spans="1:5">
      <c r="A114" s="55" t="s">
        <v>27</v>
      </c>
      <c r="B114" s="56">
        <f>SUM(B115:B117)</f>
        <v>0</v>
      </c>
      <c r="C114" s="56">
        <f>SUM(C115:C117)</f>
        <v>0</v>
      </c>
      <c r="D114" s="56">
        <f>SUM(D115:D117)</f>
        <v>0</v>
      </c>
      <c r="E114" s="57">
        <f>SUM(E115:E117)</f>
        <v>0</v>
      </c>
    </row>
    <row r="115" spans="1:5">
      <c r="A115" s="58" t="s">
        <v>49</v>
      </c>
      <c r="B115" s="59"/>
      <c r="C115" s="59"/>
      <c r="D115" s="59"/>
      <c r="E115" s="60">
        <f>B115+C115+D115</f>
        <v>0</v>
      </c>
    </row>
    <row r="116" spans="1:5">
      <c r="A116" s="58" t="s">
        <v>50</v>
      </c>
      <c r="B116" s="59"/>
      <c r="C116" s="59"/>
      <c r="D116" s="59"/>
      <c r="E116" s="60">
        <f>B116+C116+D116</f>
        <v>0</v>
      </c>
    </row>
    <row r="117" spans="1:5">
      <c r="A117" s="68" t="s">
        <v>51</v>
      </c>
      <c r="B117" s="59"/>
      <c r="C117" s="59"/>
      <c r="D117" s="59"/>
      <c r="E117" s="60">
        <f>B117+C117+D117</f>
        <v>0</v>
      </c>
    </row>
    <row r="118" spans="1:5" ht="14.25" thickBot="1">
      <c r="A118" s="62" t="s">
        <v>52</v>
      </c>
      <c r="B118" s="63">
        <f>B111+B112-B114</f>
        <v>0</v>
      </c>
      <c r="C118" s="63">
        <f>C111+C112-C114</f>
        <v>0</v>
      </c>
      <c r="D118" s="63">
        <f>D111+D112-D114</f>
        <v>0</v>
      </c>
      <c r="E118" s="64">
        <f>E111+E112-E114</f>
        <v>0</v>
      </c>
    </row>
    <row r="127" spans="1:5" ht="48" customHeight="1">
      <c r="A127" s="607" t="s">
        <v>53</v>
      </c>
      <c r="B127" s="855"/>
      <c r="C127" s="855"/>
    </row>
    <row r="128" spans="1:5">
      <c r="A128" s="879"/>
      <c r="B128" s="880"/>
      <c r="C128" s="880"/>
    </row>
    <row r="129" spans="1:9">
      <c r="A129" s="69" t="s">
        <v>54</v>
      </c>
      <c r="B129" s="69" t="s">
        <v>55</v>
      </c>
      <c r="C129" s="69" t="s">
        <v>56</v>
      </c>
    </row>
    <row r="130" spans="1:9">
      <c r="A130" s="70" t="s">
        <v>57</v>
      </c>
      <c r="B130" s="71"/>
      <c r="C130" s="71"/>
    </row>
    <row r="131" spans="1:9">
      <c r="A131" s="72" t="s">
        <v>58</v>
      </c>
      <c r="B131" s="72"/>
      <c r="C131" s="72"/>
    </row>
    <row r="132" spans="1:9">
      <c r="A132" s="73" t="s">
        <v>59</v>
      </c>
      <c r="B132" s="74"/>
      <c r="C132" s="75"/>
    </row>
    <row r="135" spans="1:9" ht="15">
      <c r="A135" s="607" t="s">
        <v>60</v>
      </c>
      <c r="B135" s="855"/>
      <c r="C135" s="855"/>
      <c r="D135" s="608"/>
      <c r="E135" s="608"/>
      <c r="F135" s="608"/>
      <c r="G135" s="608"/>
    </row>
    <row r="136" spans="1:9" ht="14.25" thickBot="1">
      <c r="A136" s="866"/>
      <c r="B136" s="867"/>
      <c r="C136" s="867"/>
    </row>
    <row r="137" spans="1:9" ht="13.5" customHeight="1">
      <c r="A137" s="868"/>
      <c r="B137" s="870" t="s">
        <v>61</v>
      </c>
      <c r="C137" s="871"/>
      <c r="D137" s="871"/>
      <c r="E137" s="871"/>
      <c r="F137" s="872"/>
      <c r="G137" s="870" t="s">
        <v>62</v>
      </c>
      <c r="H137" s="871"/>
      <c r="I137" s="872"/>
    </row>
    <row r="138" spans="1:9" ht="51">
      <c r="A138" s="869"/>
      <c r="B138" s="76" t="s">
        <v>63</v>
      </c>
      <c r="C138" s="77" t="s">
        <v>64</v>
      </c>
      <c r="D138" s="77" t="s">
        <v>65</v>
      </c>
      <c r="E138" s="77" t="s">
        <v>66</v>
      </c>
      <c r="F138" s="78" t="s">
        <v>67</v>
      </c>
      <c r="G138" s="79" t="s">
        <v>68</v>
      </c>
      <c r="H138" s="80" t="s">
        <v>69</v>
      </c>
      <c r="I138" s="81" t="s">
        <v>70</v>
      </c>
    </row>
    <row r="139" spans="1:9">
      <c r="A139" s="82" t="s">
        <v>55</v>
      </c>
      <c r="B139" s="83"/>
      <c r="C139" s="84"/>
      <c r="D139" s="84"/>
      <c r="E139" s="85"/>
      <c r="F139" s="86"/>
      <c r="G139" s="87"/>
      <c r="H139" s="84"/>
      <c r="I139" s="88"/>
    </row>
    <row r="140" spans="1:9" ht="36">
      <c r="A140" s="89" t="s">
        <v>71</v>
      </c>
      <c r="B140" s="90"/>
      <c r="C140" s="91"/>
      <c r="D140" s="91"/>
      <c r="E140" s="85"/>
      <c r="F140" s="86"/>
      <c r="G140" s="87"/>
      <c r="H140" s="91"/>
      <c r="I140" s="92"/>
    </row>
    <row r="141" spans="1:9" ht="36.75" thickBot="1">
      <c r="A141" s="93" t="s">
        <v>72</v>
      </c>
      <c r="B141" s="94"/>
      <c r="C141" s="95"/>
      <c r="D141" s="95"/>
      <c r="E141" s="85"/>
      <c r="F141" s="86"/>
      <c r="G141" s="87"/>
      <c r="H141" s="95"/>
      <c r="I141" s="96"/>
    </row>
    <row r="142" spans="1:9" ht="15.75" thickBot="1">
      <c r="A142" s="97" t="s">
        <v>56</v>
      </c>
      <c r="B142" s="98">
        <f t="shared" ref="B142:I142" si="10">B139+B140-B141</f>
        <v>0</v>
      </c>
      <c r="C142" s="99">
        <f t="shared" si="10"/>
        <v>0</v>
      </c>
      <c r="D142" s="99">
        <f t="shared" si="10"/>
        <v>0</v>
      </c>
      <c r="E142" s="100">
        <f t="shared" si="10"/>
        <v>0</v>
      </c>
      <c r="F142" s="101">
        <f t="shared" si="10"/>
        <v>0</v>
      </c>
      <c r="G142" s="102">
        <f t="shared" si="10"/>
        <v>0</v>
      </c>
      <c r="H142" s="103">
        <f t="shared" si="10"/>
        <v>0</v>
      </c>
      <c r="I142" s="104">
        <f t="shared" si="10"/>
        <v>0</v>
      </c>
    </row>
    <row r="145" spans="1:3" ht="15">
      <c r="A145" s="607" t="s">
        <v>73</v>
      </c>
      <c r="B145" s="855"/>
      <c r="C145" s="855"/>
    </row>
    <row r="146" spans="1:3" ht="14.25" thickBot="1">
      <c r="A146" s="866"/>
      <c r="B146" s="867"/>
      <c r="C146" s="867"/>
    </row>
    <row r="147" spans="1:3">
      <c r="A147" s="105" t="s">
        <v>54</v>
      </c>
      <c r="B147" s="106" t="s">
        <v>55</v>
      </c>
      <c r="C147" s="107" t="s">
        <v>56</v>
      </c>
    </row>
    <row r="148" spans="1:3" ht="26.25" thickBot="1">
      <c r="A148" s="108" t="s">
        <v>74</v>
      </c>
      <c r="B148" s="109"/>
      <c r="C148" s="110"/>
    </row>
    <row r="165" spans="1:4" ht="50.25" customHeight="1">
      <c r="A165" s="607" t="s">
        <v>75</v>
      </c>
      <c r="B165" s="855"/>
      <c r="C165" s="855"/>
      <c r="D165" s="608"/>
    </row>
    <row r="166" spans="1:4" ht="14.25" thickBot="1">
      <c r="A166" s="856"/>
      <c r="B166" s="857"/>
      <c r="C166" s="857"/>
    </row>
    <row r="167" spans="1:4">
      <c r="A167" s="858" t="s">
        <v>34</v>
      </c>
      <c r="B167" s="859"/>
      <c r="C167" s="106" t="s">
        <v>55</v>
      </c>
      <c r="D167" s="107" t="s">
        <v>56</v>
      </c>
    </row>
    <row r="168" spans="1:4" ht="66" customHeight="1">
      <c r="A168" s="860" t="s">
        <v>76</v>
      </c>
      <c r="B168" s="861"/>
      <c r="C168" s="71">
        <f>C170+SUM(C171:C174)</f>
        <v>0</v>
      </c>
      <c r="D168" s="111">
        <f>D170+SUM(D171:D174)</f>
        <v>0</v>
      </c>
    </row>
    <row r="169" spans="1:4">
      <c r="A169" s="862" t="s">
        <v>58</v>
      </c>
      <c r="B169" s="863"/>
      <c r="C169" s="112"/>
      <c r="D169" s="113"/>
    </row>
    <row r="170" spans="1:4">
      <c r="A170" s="864" t="s">
        <v>5</v>
      </c>
      <c r="B170" s="865"/>
      <c r="C170" s="114"/>
      <c r="D170" s="115"/>
    </row>
    <row r="171" spans="1:4">
      <c r="A171" s="852" t="s">
        <v>7</v>
      </c>
      <c r="B171" s="853"/>
      <c r="C171" s="116"/>
      <c r="D171" s="117"/>
    </row>
    <row r="172" spans="1:4">
      <c r="A172" s="852" t="s">
        <v>8</v>
      </c>
      <c r="B172" s="853"/>
      <c r="C172" s="116"/>
      <c r="D172" s="117"/>
    </row>
    <row r="173" spans="1:4">
      <c r="A173" s="852" t="s">
        <v>9</v>
      </c>
      <c r="B173" s="853"/>
      <c r="C173" s="116"/>
      <c r="D173" s="117"/>
    </row>
    <row r="174" spans="1:4">
      <c r="A174" s="852" t="s">
        <v>10</v>
      </c>
      <c r="B174" s="853"/>
      <c r="C174" s="116"/>
      <c r="D174" s="117"/>
    </row>
    <row r="209" spans="1:9">
      <c r="A209" s="493" t="s">
        <v>77</v>
      </c>
      <c r="B209" s="694"/>
      <c r="C209" s="694"/>
      <c r="D209" s="694"/>
      <c r="E209" s="694"/>
      <c r="F209" s="694"/>
      <c r="G209" s="694"/>
      <c r="H209" s="694"/>
      <c r="I209" s="694"/>
    </row>
    <row r="210" spans="1:9" ht="16.5" thickBot="1">
      <c r="A210" s="118"/>
      <c r="B210" s="119"/>
      <c r="C210" s="119"/>
      <c r="D210" s="119"/>
      <c r="E210" s="119" t="s">
        <v>78</v>
      </c>
      <c r="F210" s="120"/>
      <c r="G210" s="120"/>
      <c r="H210" s="120"/>
      <c r="I210" s="120"/>
    </row>
    <row r="211" spans="1:9" ht="89.25" customHeight="1" thickBot="1">
      <c r="A211" s="712" t="s">
        <v>79</v>
      </c>
      <c r="B211" s="854"/>
      <c r="C211" s="121" t="s">
        <v>80</v>
      </c>
      <c r="D211" s="122" t="s">
        <v>81</v>
      </c>
      <c r="E211" s="121" t="s">
        <v>82</v>
      </c>
      <c r="F211" s="123" t="s">
        <v>83</v>
      </c>
      <c r="G211" s="121" t="s">
        <v>84</v>
      </c>
      <c r="H211" s="121" t="s">
        <v>85</v>
      </c>
      <c r="I211" s="124" t="s">
        <v>86</v>
      </c>
    </row>
    <row r="212" spans="1:9">
      <c r="A212" s="125"/>
      <c r="B212" s="126" t="s">
        <v>55</v>
      </c>
      <c r="C212" s="127"/>
      <c r="D212" s="128"/>
      <c r="E212" s="129"/>
      <c r="F212" s="128"/>
      <c r="G212" s="129"/>
      <c r="H212" s="129"/>
      <c r="I212" s="130"/>
    </row>
    <row r="213" spans="1:9">
      <c r="A213" s="131"/>
      <c r="B213" s="132" t="s">
        <v>87</v>
      </c>
      <c r="C213" s="133"/>
      <c r="D213" s="134"/>
      <c r="E213" s="135"/>
      <c r="F213" s="134"/>
      <c r="G213" s="135"/>
      <c r="H213" s="135"/>
      <c r="I213" s="136"/>
    </row>
    <row r="214" spans="1:9">
      <c r="A214" s="137" t="s">
        <v>88</v>
      </c>
      <c r="B214" s="138"/>
      <c r="C214" s="139"/>
      <c r="D214" s="140"/>
      <c r="E214" s="141"/>
      <c r="F214" s="140"/>
      <c r="G214" s="141"/>
      <c r="H214" s="141"/>
      <c r="I214" s="142"/>
    </row>
    <row r="215" spans="1:9">
      <c r="A215" s="137" t="s">
        <v>89</v>
      </c>
      <c r="B215" s="138"/>
      <c r="C215" s="139"/>
      <c r="D215" s="140"/>
      <c r="E215" s="141"/>
      <c r="F215" s="140"/>
      <c r="G215" s="141"/>
      <c r="H215" s="141"/>
      <c r="I215" s="142"/>
    </row>
    <row r="216" spans="1:9" ht="14.25" thickBot="1">
      <c r="A216" s="143" t="s">
        <v>90</v>
      </c>
      <c r="B216" s="144"/>
      <c r="C216" s="145"/>
      <c r="D216" s="146"/>
      <c r="E216" s="147"/>
      <c r="F216" s="146"/>
      <c r="G216" s="147"/>
      <c r="H216" s="147"/>
      <c r="I216" s="148"/>
    </row>
    <row r="217" spans="1:9" ht="14.25" thickBot="1">
      <c r="A217" s="149"/>
      <c r="B217" s="150" t="s">
        <v>91</v>
      </c>
      <c r="C217" s="151"/>
      <c r="D217" s="151"/>
      <c r="E217" s="151">
        <f>SUM(E214:E216)</f>
        <v>0</v>
      </c>
      <c r="F217" s="151">
        <f>SUM(F214:F216)</f>
        <v>0</v>
      </c>
      <c r="G217" s="151">
        <f>SUM(G214:G216)</f>
        <v>0</v>
      </c>
      <c r="H217" s="151"/>
      <c r="I217" s="151"/>
    </row>
    <row r="218" spans="1:9" ht="87.75" customHeight="1" thickBot="1">
      <c r="A218" s="712" t="s">
        <v>79</v>
      </c>
      <c r="B218" s="713"/>
      <c r="C218" s="121" t="s">
        <v>80</v>
      </c>
      <c r="D218" s="122" t="s">
        <v>81</v>
      </c>
      <c r="E218" s="121" t="s">
        <v>82</v>
      </c>
      <c r="F218" s="123" t="s">
        <v>83</v>
      </c>
      <c r="G218" s="121" t="s">
        <v>84</v>
      </c>
      <c r="H218" s="121" t="s">
        <v>85</v>
      </c>
      <c r="I218" s="124" t="s">
        <v>86</v>
      </c>
    </row>
    <row r="219" spans="1:9" ht="14.25" thickBot="1">
      <c r="A219" s="152"/>
      <c r="B219" s="153" t="s">
        <v>56</v>
      </c>
      <c r="C219" s="154"/>
      <c r="D219" s="155"/>
      <c r="E219" s="156"/>
      <c r="F219" s="155"/>
      <c r="G219" s="156"/>
      <c r="H219" s="156"/>
      <c r="I219" s="157"/>
    </row>
    <row r="220" spans="1:9">
      <c r="A220" s="131"/>
      <c r="B220" s="132" t="s">
        <v>87</v>
      </c>
      <c r="C220" s="133"/>
      <c r="D220" s="134"/>
      <c r="E220" s="135"/>
      <c r="F220" s="134"/>
      <c r="G220" s="135"/>
      <c r="H220" s="135"/>
      <c r="I220" s="136"/>
    </row>
    <row r="221" spans="1:9">
      <c r="A221" s="137" t="s">
        <v>88</v>
      </c>
      <c r="B221" s="138"/>
      <c r="C221" s="139"/>
      <c r="D221" s="140"/>
      <c r="E221" s="141"/>
      <c r="F221" s="140"/>
      <c r="G221" s="141"/>
      <c r="H221" s="141"/>
      <c r="I221" s="142"/>
    </row>
    <row r="222" spans="1:9">
      <c r="A222" s="137" t="s">
        <v>89</v>
      </c>
      <c r="B222" s="138"/>
      <c r="C222" s="139"/>
      <c r="D222" s="140"/>
      <c r="E222" s="141"/>
      <c r="F222" s="140"/>
      <c r="G222" s="141"/>
      <c r="H222" s="141"/>
      <c r="I222" s="142"/>
    </row>
    <row r="223" spans="1:9" ht="14.25" thickBot="1">
      <c r="A223" s="143" t="s">
        <v>90</v>
      </c>
      <c r="B223" s="144"/>
      <c r="C223" s="145"/>
      <c r="D223" s="146"/>
      <c r="E223" s="147"/>
      <c r="F223" s="146"/>
      <c r="G223" s="147"/>
      <c r="H223" s="147"/>
      <c r="I223" s="148"/>
    </row>
    <row r="224" spans="1:9" ht="14.25" thickBot="1">
      <c r="A224" s="158"/>
      <c r="B224" s="150" t="s">
        <v>91</v>
      </c>
      <c r="C224" s="151"/>
      <c r="D224" s="159"/>
      <c r="E224" s="151">
        <f>SUM(E221:E223)</f>
        <v>0</v>
      </c>
      <c r="F224" s="151">
        <f>SUM(F221:F223)</f>
        <v>0</v>
      </c>
      <c r="G224" s="151">
        <f>SUM(G221:G223)</f>
        <v>0</v>
      </c>
      <c r="H224" s="151"/>
      <c r="I224" s="160"/>
    </row>
    <row r="227" spans="1:9" ht="15">
      <c r="A227" s="842" t="s">
        <v>92</v>
      </c>
      <c r="B227" s="843"/>
      <c r="C227" s="843"/>
      <c r="D227" s="843"/>
      <c r="E227" s="843"/>
      <c r="F227" s="843"/>
      <c r="G227" s="843"/>
      <c r="H227" s="843"/>
      <c r="I227" s="843"/>
    </row>
    <row r="228" spans="1:9" ht="14.25" thickBot="1">
      <c r="A228" s="161"/>
      <c r="B228" s="162"/>
      <c r="C228" s="162"/>
      <c r="D228" s="162"/>
      <c r="E228" s="161"/>
      <c r="F228" s="161"/>
      <c r="G228" s="161"/>
      <c r="H228" s="161"/>
      <c r="I228" s="161"/>
    </row>
    <row r="229" spans="1:9" ht="14.25" thickBot="1">
      <c r="A229" s="844" t="s">
        <v>93</v>
      </c>
      <c r="B229" s="845"/>
      <c r="C229" s="845"/>
      <c r="D229" s="846"/>
      <c r="E229" s="746" t="s">
        <v>55</v>
      </c>
      <c r="F229" s="538" t="s">
        <v>94</v>
      </c>
      <c r="G229" s="539"/>
      <c r="H229" s="540"/>
      <c r="I229" s="850" t="s">
        <v>56</v>
      </c>
    </row>
    <row r="230" spans="1:9" ht="26.25" thickBot="1">
      <c r="A230" s="847"/>
      <c r="B230" s="848"/>
      <c r="C230" s="848"/>
      <c r="D230" s="849"/>
      <c r="E230" s="747"/>
      <c r="F230" s="163" t="s">
        <v>26</v>
      </c>
      <c r="G230" s="164" t="s">
        <v>95</v>
      </c>
      <c r="H230" s="163" t="s">
        <v>96</v>
      </c>
      <c r="I230" s="851"/>
    </row>
    <row r="231" spans="1:9">
      <c r="A231" s="165">
        <v>1</v>
      </c>
      <c r="B231" s="778" t="s">
        <v>65</v>
      </c>
      <c r="C231" s="832"/>
      <c r="D231" s="779"/>
      <c r="E231" s="166"/>
      <c r="F231" s="167"/>
      <c r="G231" s="167"/>
      <c r="H231" s="167"/>
      <c r="I231" s="168">
        <f>E231+F231-G231-H231</f>
        <v>0</v>
      </c>
    </row>
    <row r="232" spans="1:9">
      <c r="A232" s="169"/>
      <c r="B232" s="833" t="s">
        <v>97</v>
      </c>
      <c r="C232" s="834"/>
      <c r="D232" s="835"/>
      <c r="E232" s="170"/>
      <c r="F232" s="171"/>
      <c r="G232" s="171"/>
      <c r="H232" s="171"/>
      <c r="I232" s="172">
        <f>E232+F232-G232-H232</f>
        <v>0</v>
      </c>
    </row>
    <row r="233" spans="1:9">
      <c r="A233" s="173" t="s">
        <v>98</v>
      </c>
      <c r="B233" s="836" t="s">
        <v>99</v>
      </c>
      <c r="C233" s="837"/>
      <c r="D233" s="838"/>
      <c r="E233" s="174">
        <v>69954.27</v>
      </c>
      <c r="F233" s="175">
        <v>22398.3</v>
      </c>
      <c r="G233" s="175"/>
      <c r="H233" s="175">
        <v>379.13</v>
      </c>
      <c r="I233" s="176">
        <f>E233+F233-G233-H233</f>
        <v>91973.440000000002</v>
      </c>
    </row>
    <row r="234" spans="1:9">
      <c r="A234" s="173"/>
      <c r="B234" s="833" t="s">
        <v>97</v>
      </c>
      <c r="C234" s="834"/>
      <c r="D234" s="835"/>
      <c r="E234" s="177"/>
      <c r="F234" s="175"/>
      <c r="G234" s="175"/>
      <c r="H234" s="175"/>
      <c r="I234" s="175">
        <f>E234+F234-G234-H234</f>
        <v>0</v>
      </c>
    </row>
    <row r="235" spans="1:9" ht="14.25" thickBot="1">
      <c r="A235" s="178" t="s">
        <v>100</v>
      </c>
      <c r="B235" s="836" t="s">
        <v>101</v>
      </c>
      <c r="C235" s="837"/>
      <c r="D235" s="838"/>
      <c r="E235" s="174"/>
      <c r="F235" s="175"/>
      <c r="G235" s="175"/>
      <c r="H235" s="175"/>
      <c r="I235" s="171">
        <f>E235+F235-G235-H235</f>
        <v>0</v>
      </c>
    </row>
    <row r="236" spans="1:9" ht="14.25" thickBot="1">
      <c r="A236" s="839" t="s">
        <v>102</v>
      </c>
      <c r="B236" s="840"/>
      <c r="C236" s="840"/>
      <c r="D236" s="841"/>
      <c r="E236" s="179">
        <f>E231+E233+E235</f>
        <v>69954.27</v>
      </c>
      <c r="F236" s="179">
        <f>F231+F233+F235</f>
        <v>22398.3</v>
      </c>
      <c r="G236" s="179">
        <f>G231+G233+G235</f>
        <v>0</v>
      </c>
      <c r="H236" s="179">
        <f>H231+H233+H235</f>
        <v>379.13</v>
      </c>
      <c r="I236" s="180">
        <f>I231+I233+I235</f>
        <v>91973.440000000002</v>
      </c>
    </row>
    <row r="237" spans="1:9">
      <c r="A237"/>
      <c r="B237"/>
      <c r="C237"/>
      <c r="D237"/>
      <c r="E237"/>
      <c r="F237"/>
      <c r="G237"/>
      <c r="H237"/>
      <c r="I237"/>
    </row>
    <row r="238" spans="1:9" ht="14.25">
      <c r="A238" s="181" t="s">
        <v>103</v>
      </c>
      <c r="B238"/>
      <c r="C238"/>
      <c r="D238"/>
      <c r="E238"/>
      <c r="F238"/>
      <c r="G238"/>
      <c r="H238"/>
      <c r="I238"/>
    </row>
    <row r="239" spans="1:9" ht="14.25">
      <c r="A239" s="181" t="s">
        <v>104</v>
      </c>
      <c r="B239"/>
      <c r="C239"/>
      <c r="D239"/>
      <c r="E239"/>
      <c r="F239"/>
      <c r="G239"/>
      <c r="H239"/>
      <c r="I239"/>
    </row>
    <row r="240" spans="1:9">
      <c r="A240" s="181"/>
      <c r="B240"/>
      <c r="C240"/>
      <c r="D240"/>
      <c r="E240"/>
      <c r="F240"/>
      <c r="G240"/>
      <c r="H240"/>
      <c r="I240"/>
    </row>
    <row r="241" spans="1:9">
      <c r="A241" s="181"/>
      <c r="B241"/>
      <c r="C241"/>
      <c r="D241"/>
      <c r="E241"/>
      <c r="F241"/>
      <c r="G241"/>
      <c r="H241"/>
      <c r="I241"/>
    </row>
    <row r="242" spans="1:9">
      <c r="A242" s="181"/>
      <c r="B242"/>
      <c r="C242"/>
      <c r="D242"/>
      <c r="E242"/>
      <c r="F242"/>
      <c r="G242"/>
      <c r="H242"/>
      <c r="I242"/>
    </row>
    <row r="243" spans="1:9">
      <c r="A243" s="181"/>
      <c r="B243"/>
      <c r="C243"/>
      <c r="D243"/>
      <c r="E243"/>
      <c r="F243"/>
      <c r="G243"/>
      <c r="H243"/>
      <c r="I243"/>
    </row>
    <row r="244" spans="1:9">
      <c r="A244" s="181"/>
      <c r="B244"/>
      <c r="C244"/>
      <c r="D244"/>
      <c r="E244"/>
      <c r="F244"/>
      <c r="G244"/>
      <c r="H244"/>
      <c r="I244"/>
    </row>
    <row r="245" spans="1:9">
      <c r="A245" s="181"/>
      <c r="B245"/>
      <c r="C245"/>
      <c r="D245"/>
      <c r="E245"/>
      <c r="F245"/>
      <c r="G245"/>
      <c r="H245"/>
      <c r="I245"/>
    </row>
    <row r="247" spans="1:9" ht="14.25">
      <c r="A247" s="537" t="s">
        <v>105</v>
      </c>
      <c r="B247" s="537"/>
      <c r="C247" s="537"/>
      <c r="D247" s="537"/>
      <c r="E247" s="537"/>
      <c r="F247" s="537"/>
      <c r="G247" s="537"/>
    </row>
    <row r="248" spans="1:9" ht="14.25" thickBot="1">
      <c r="A248" s="182"/>
      <c r="B248" s="183"/>
      <c r="C248" s="184"/>
      <c r="D248" s="184"/>
      <c r="E248" s="184"/>
      <c r="F248" s="184"/>
      <c r="G248" s="184"/>
    </row>
    <row r="249" spans="1:9" ht="26.25" thickBot="1">
      <c r="A249" s="748" t="s">
        <v>106</v>
      </c>
      <c r="B249" s="830"/>
      <c r="C249" s="185" t="s">
        <v>107</v>
      </c>
      <c r="D249" s="186" t="s">
        <v>108</v>
      </c>
      <c r="E249" s="187" t="s">
        <v>109</v>
      </c>
      <c r="F249" s="186" t="s">
        <v>110</v>
      </c>
      <c r="G249" s="188" t="s">
        <v>111</v>
      </c>
    </row>
    <row r="250" spans="1:9" ht="26.25" customHeight="1">
      <c r="A250" s="831" t="s">
        <v>112</v>
      </c>
      <c r="B250" s="797"/>
      <c r="C250" s="189"/>
      <c r="D250" s="189"/>
      <c r="E250" s="189"/>
      <c r="F250" s="189"/>
      <c r="G250" s="190">
        <f>C250+D250-E250-F250</f>
        <v>0</v>
      </c>
    </row>
    <row r="251" spans="1:9" ht="25.5" customHeight="1">
      <c r="A251" s="827" t="s">
        <v>113</v>
      </c>
      <c r="B251" s="790"/>
      <c r="C251" s="191"/>
      <c r="D251" s="191"/>
      <c r="E251" s="191"/>
      <c r="F251" s="191"/>
      <c r="G251" s="192">
        <f t="shared" ref="G251:G258" si="11">C251+D251-E251-F251</f>
        <v>0</v>
      </c>
    </row>
    <row r="252" spans="1:9">
      <c r="A252" s="827" t="s">
        <v>114</v>
      </c>
      <c r="B252" s="790"/>
      <c r="C252" s="191"/>
      <c r="D252" s="191"/>
      <c r="E252" s="191"/>
      <c r="F252" s="191"/>
      <c r="G252" s="192">
        <f t="shared" si="11"/>
        <v>0</v>
      </c>
    </row>
    <row r="253" spans="1:9">
      <c r="A253" s="827" t="s">
        <v>115</v>
      </c>
      <c r="B253" s="790"/>
      <c r="C253" s="191"/>
      <c r="D253" s="191"/>
      <c r="E253" s="191"/>
      <c r="F253" s="191"/>
      <c r="G253" s="192">
        <f t="shared" si="11"/>
        <v>0</v>
      </c>
    </row>
    <row r="254" spans="1:9" ht="38.25" customHeight="1">
      <c r="A254" s="827" t="s">
        <v>116</v>
      </c>
      <c r="B254" s="790"/>
      <c r="C254" s="191"/>
      <c r="D254" s="191"/>
      <c r="E254" s="191"/>
      <c r="F254" s="191"/>
      <c r="G254" s="192">
        <f t="shared" si="11"/>
        <v>0</v>
      </c>
    </row>
    <row r="255" spans="1:9" ht="25.5" customHeight="1">
      <c r="A255" s="598" t="s">
        <v>117</v>
      </c>
      <c r="B255" s="790"/>
      <c r="C255" s="191"/>
      <c r="D255" s="191"/>
      <c r="E255" s="191"/>
      <c r="F255" s="191"/>
      <c r="G255" s="192">
        <f t="shared" si="11"/>
        <v>0</v>
      </c>
    </row>
    <row r="256" spans="1:9">
      <c r="A256" s="598" t="s">
        <v>118</v>
      </c>
      <c r="B256" s="790"/>
      <c r="C256" s="191"/>
      <c r="D256" s="191"/>
      <c r="E256" s="191"/>
      <c r="F256" s="191"/>
      <c r="G256" s="192">
        <f t="shared" si="11"/>
        <v>0</v>
      </c>
    </row>
    <row r="257" spans="1:7" ht="24.75" customHeight="1">
      <c r="A257" s="598" t="s">
        <v>119</v>
      </c>
      <c r="B257" s="790"/>
      <c r="C257" s="191"/>
      <c r="D257" s="191"/>
      <c r="E257" s="191"/>
      <c r="F257" s="191"/>
      <c r="G257" s="192">
        <f t="shared" si="11"/>
        <v>0</v>
      </c>
    </row>
    <row r="258" spans="1:7" ht="27.75" customHeight="1" thickBot="1">
      <c r="A258" s="828" t="s">
        <v>120</v>
      </c>
      <c r="B258" s="793"/>
      <c r="C258" s="193"/>
      <c r="D258" s="193"/>
      <c r="E258" s="193"/>
      <c r="F258" s="193"/>
      <c r="G258" s="194">
        <f t="shared" si="11"/>
        <v>0</v>
      </c>
    </row>
    <row r="259" spans="1:7">
      <c r="A259" s="829" t="s">
        <v>121</v>
      </c>
      <c r="B259" s="797"/>
      <c r="C259" s="195">
        <f>SUM(C260:C279)</f>
        <v>0</v>
      </c>
      <c r="D259" s="195">
        <f>SUM(D260:D279)</f>
        <v>0</v>
      </c>
      <c r="E259" s="195">
        <f>SUM(E260:E279)</f>
        <v>0</v>
      </c>
      <c r="F259" s="195">
        <f>SUM(F260:F279)</f>
        <v>0</v>
      </c>
      <c r="G259" s="196">
        <f>SUM(G260:G279)</f>
        <v>0</v>
      </c>
    </row>
    <row r="260" spans="1:7">
      <c r="A260" s="798" t="s">
        <v>122</v>
      </c>
      <c r="B260" s="790"/>
      <c r="C260" s="197"/>
      <c r="D260" s="197"/>
      <c r="E260" s="198"/>
      <c r="F260" s="198"/>
      <c r="G260" s="192">
        <f t="shared" ref="G260:G279" si="12">C260+D260-E260-F260</f>
        <v>0</v>
      </c>
    </row>
    <row r="261" spans="1:7">
      <c r="A261" s="798" t="s">
        <v>123</v>
      </c>
      <c r="B261" s="790"/>
      <c r="C261" s="197"/>
      <c r="D261" s="197"/>
      <c r="E261" s="198"/>
      <c r="F261" s="198"/>
      <c r="G261" s="192">
        <f t="shared" si="12"/>
        <v>0</v>
      </c>
    </row>
    <row r="262" spans="1:7" ht="13.5" customHeight="1">
      <c r="A262" s="798" t="s">
        <v>124</v>
      </c>
      <c r="B262" s="790"/>
      <c r="C262" s="197"/>
      <c r="D262" s="197"/>
      <c r="E262" s="198"/>
      <c r="F262" s="198"/>
      <c r="G262" s="192">
        <f t="shared" si="12"/>
        <v>0</v>
      </c>
    </row>
    <row r="263" spans="1:7">
      <c r="A263" s="789" t="s">
        <v>125</v>
      </c>
      <c r="B263" s="790"/>
      <c r="C263" s="197"/>
      <c r="D263" s="197"/>
      <c r="E263" s="198"/>
      <c r="F263" s="198"/>
      <c r="G263" s="192">
        <f t="shared" si="12"/>
        <v>0</v>
      </c>
    </row>
    <row r="264" spans="1:7">
      <c r="A264" s="586" t="s">
        <v>126</v>
      </c>
      <c r="B264" s="790"/>
      <c r="C264" s="197"/>
      <c r="D264" s="197"/>
      <c r="E264" s="198"/>
      <c r="F264" s="198"/>
      <c r="G264" s="192">
        <f t="shared" si="12"/>
        <v>0</v>
      </c>
    </row>
    <row r="265" spans="1:7">
      <c r="A265" s="586" t="s">
        <v>127</v>
      </c>
      <c r="B265" s="790"/>
      <c r="C265" s="197"/>
      <c r="D265" s="197"/>
      <c r="E265" s="198"/>
      <c r="F265" s="198"/>
      <c r="G265" s="192">
        <f t="shared" si="12"/>
        <v>0</v>
      </c>
    </row>
    <row r="266" spans="1:7">
      <c r="A266" s="586" t="s">
        <v>128</v>
      </c>
      <c r="B266" s="790"/>
      <c r="C266" s="197"/>
      <c r="D266" s="197"/>
      <c r="E266" s="198"/>
      <c r="F266" s="198"/>
      <c r="G266" s="192">
        <f t="shared" si="12"/>
        <v>0</v>
      </c>
    </row>
    <row r="267" spans="1:7">
      <c r="A267" s="586" t="s">
        <v>129</v>
      </c>
      <c r="B267" s="790"/>
      <c r="C267" s="197"/>
      <c r="D267" s="197"/>
      <c r="E267" s="198"/>
      <c r="F267" s="198"/>
      <c r="G267" s="192">
        <f t="shared" si="12"/>
        <v>0</v>
      </c>
    </row>
    <row r="268" spans="1:7">
      <c r="A268" s="586" t="s">
        <v>130</v>
      </c>
      <c r="B268" s="790"/>
      <c r="C268" s="197"/>
      <c r="D268" s="197"/>
      <c r="E268" s="198"/>
      <c r="F268" s="198"/>
      <c r="G268" s="192">
        <f t="shared" si="12"/>
        <v>0</v>
      </c>
    </row>
    <row r="269" spans="1:7">
      <c r="A269" s="586" t="s">
        <v>131</v>
      </c>
      <c r="B269" s="790"/>
      <c r="C269" s="197"/>
      <c r="D269" s="197"/>
      <c r="E269" s="198"/>
      <c r="F269" s="198"/>
      <c r="G269" s="192">
        <f t="shared" si="12"/>
        <v>0</v>
      </c>
    </row>
    <row r="270" spans="1:7">
      <c r="A270" s="586" t="s">
        <v>132</v>
      </c>
      <c r="B270" s="790"/>
      <c r="C270" s="197"/>
      <c r="D270" s="197"/>
      <c r="E270" s="198"/>
      <c r="F270" s="198"/>
      <c r="G270" s="192">
        <f t="shared" si="12"/>
        <v>0</v>
      </c>
    </row>
    <row r="271" spans="1:7">
      <c r="A271" s="586" t="s">
        <v>133</v>
      </c>
      <c r="B271" s="790"/>
      <c r="C271" s="197"/>
      <c r="D271" s="197"/>
      <c r="E271" s="198"/>
      <c r="F271" s="198"/>
      <c r="G271" s="192">
        <f t="shared" si="12"/>
        <v>0</v>
      </c>
    </row>
    <row r="272" spans="1:7">
      <c r="A272" s="586" t="s">
        <v>134</v>
      </c>
      <c r="B272" s="790"/>
      <c r="C272" s="197"/>
      <c r="D272" s="197"/>
      <c r="E272" s="198"/>
      <c r="F272" s="198"/>
      <c r="G272" s="192">
        <f t="shared" si="12"/>
        <v>0</v>
      </c>
    </row>
    <row r="273" spans="1:7">
      <c r="A273" s="791" t="s">
        <v>135</v>
      </c>
      <c r="B273" s="790"/>
      <c r="C273" s="197"/>
      <c r="D273" s="197"/>
      <c r="E273" s="198"/>
      <c r="F273" s="198"/>
      <c r="G273" s="192">
        <f>C273+D273-E273-F273</f>
        <v>0</v>
      </c>
    </row>
    <row r="274" spans="1:7">
      <c r="A274" s="791" t="s">
        <v>136</v>
      </c>
      <c r="B274" s="790"/>
      <c r="C274" s="197"/>
      <c r="D274" s="197"/>
      <c r="E274" s="198"/>
      <c r="F274" s="198"/>
      <c r="G274" s="192">
        <f>C274+D274-E274-F274</f>
        <v>0</v>
      </c>
    </row>
    <row r="275" spans="1:7">
      <c r="A275" s="789" t="s">
        <v>137</v>
      </c>
      <c r="B275" s="790"/>
      <c r="C275" s="197"/>
      <c r="D275" s="197"/>
      <c r="E275" s="198"/>
      <c r="F275" s="198"/>
      <c r="G275" s="192">
        <f t="shared" si="12"/>
        <v>0</v>
      </c>
    </row>
    <row r="276" spans="1:7">
      <c r="A276" s="789" t="s">
        <v>138</v>
      </c>
      <c r="B276" s="790"/>
      <c r="C276" s="197"/>
      <c r="D276" s="197"/>
      <c r="E276" s="198"/>
      <c r="F276" s="198"/>
      <c r="G276" s="192">
        <f t="shared" si="12"/>
        <v>0</v>
      </c>
    </row>
    <row r="277" spans="1:7">
      <c r="A277" s="791" t="s">
        <v>139</v>
      </c>
      <c r="B277" s="790"/>
      <c r="C277" s="197"/>
      <c r="D277" s="197"/>
      <c r="E277" s="198"/>
      <c r="F277" s="198"/>
      <c r="G277" s="192">
        <f t="shared" si="12"/>
        <v>0</v>
      </c>
    </row>
    <row r="278" spans="1:7">
      <c r="A278" s="791" t="s">
        <v>140</v>
      </c>
      <c r="B278" s="790"/>
      <c r="C278" s="197"/>
      <c r="D278" s="197"/>
      <c r="E278" s="198"/>
      <c r="F278" s="198"/>
      <c r="G278" s="192">
        <f t="shared" si="12"/>
        <v>0</v>
      </c>
    </row>
    <row r="279" spans="1:7" ht="14.25" thickBot="1">
      <c r="A279" s="792" t="s">
        <v>141</v>
      </c>
      <c r="B279" s="793"/>
      <c r="C279" s="199"/>
      <c r="D279" s="199"/>
      <c r="E279" s="198"/>
      <c r="F279" s="198"/>
      <c r="G279" s="192">
        <f t="shared" si="12"/>
        <v>0</v>
      </c>
    </row>
    <row r="280" spans="1:7" ht="14.25" thickBot="1">
      <c r="A280" s="788" t="s">
        <v>142</v>
      </c>
      <c r="B280" s="826"/>
      <c r="C280" s="200">
        <f>SUM(C250:C259)</f>
        <v>0</v>
      </c>
      <c r="D280" s="200">
        <f>SUM(D250:D259)</f>
        <v>0</v>
      </c>
      <c r="E280" s="200">
        <f>SUM(E250:E259)</f>
        <v>0</v>
      </c>
      <c r="F280" s="200">
        <f>SUM(F250:F259)</f>
        <v>0</v>
      </c>
      <c r="G280" s="201">
        <f>SUM(G250:G259)</f>
        <v>0</v>
      </c>
    </row>
    <row r="281" spans="1:7">
      <c r="A281" s="202"/>
      <c r="B281" s="203"/>
      <c r="C281" s="204"/>
      <c r="D281" s="204"/>
      <c r="E281" s="204"/>
      <c r="F281" s="204"/>
      <c r="G281" s="204"/>
    </row>
    <row r="282" spans="1:7">
      <c r="A282" s="202"/>
      <c r="B282" s="203"/>
      <c r="C282" s="204"/>
      <c r="D282" s="204"/>
      <c r="E282" s="204"/>
      <c r="F282" s="204"/>
      <c r="G282" s="204"/>
    </row>
    <row r="283" spans="1:7">
      <c r="A283" s="202"/>
      <c r="B283" s="203"/>
      <c r="C283" s="204"/>
      <c r="D283" s="204"/>
      <c r="E283" s="204"/>
      <c r="F283" s="204"/>
      <c r="G283" s="204"/>
    </row>
    <row r="284" spans="1:7">
      <c r="A284" s="202"/>
      <c r="B284" s="203"/>
      <c r="C284" s="204"/>
      <c r="D284" s="204"/>
      <c r="E284" s="204"/>
      <c r="F284" s="204"/>
      <c r="G284" s="204"/>
    </row>
    <row r="285" spans="1:7">
      <c r="A285" s="202"/>
      <c r="B285" s="203"/>
      <c r="C285" s="204"/>
      <c r="D285" s="204"/>
      <c r="E285" s="204"/>
      <c r="F285" s="204"/>
      <c r="G285" s="204"/>
    </row>
    <row r="286" spans="1:7">
      <c r="A286" s="202"/>
      <c r="B286" s="203"/>
      <c r="C286" s="204"/>
      <c r="D286" s="204"/>
      <c r="E286" s="204"/>
      <c r="F286" s="204"/>
      <c r="G286" s="204"/>
    </row>
    <row r="287" spans="1:7">
      <c r="A287" s="202"/>
      <c r="B287" s="203"/>
      <c r="C287" s="204"/>
      <c r="D287" s="204"/>
      <c r="E287" s="204"/>
      <c r="F287" s="204"/>
      <c r="G287" s="204"/>
    </row>
    <row r="288" spans="1:7">
      <c r="A288" s="202"/>
      <c r="B288" s="203"/>
      <c r="C288" s="204"/>
      <c r="D288" s="204"/>
      <c r="E288" s="204"/>
      <c r="F288" s="204"/>
      <c r="G288" s="204"/>
    </row>
    <row r="289" spans="1:7">
      <c r="A289" s="202"/>
      <c r="B289" s="203"/>
      <c r="C289" s="204"/>
      <c r="D289" s="204"/>
      <c r="E289" s="204"/>
      <c r="F289" s="204"/>
      <c r="G289" s="204"/>
    </row>
    <row r="290" spans="1:7">
      <c r="A290" s="202"/>
      <c r="B290" s="203"/>
      <c r="C290" s="204"/>
      <c r="D290" s="204"/>
      <c r="E290" s="204"/>
      <c r="F290" s="204"/>
      <c r="G290" s="204"/>
    </row>
    <row r="291" spans="1:7">
      <c r="A291"/>
      <c r="B291"/>
      <c r="C291"/>
      <c r="D291"/>
      <c r="E291"/>
      <c r="F291"/>
      <c r="G291"/>
    </row>
    <row r="292" spans="1:7" ht="14.25">
      <c r="A292" s="493" t="s">
        <v>143</v>
      </c>
      <c r="B292" s="493"/>
      <c r="C292" s="493"/>
    </row>
    <row r="293" spans="1:7" ht="15.75" thickBot="1">
      <c r="A293" s="205"/>
      <c r="B293" s="205"/>
      <c r="C293" s="205"/>
    </row>
    <row r="294" spans="1:7" ht="14.25" thickBot="1">
      <c r="A294" s="788" t="s">
        <v>34</v>
      </c>
      <c r="B294" s="821"/>
      <c r="C294" s="206" t="s">
        <v>55</v>
      </c>
      <c r="D294" s="207" t="s">
        <v>56</v>
      </c>
    </row>
    <row r="295" spans="1:7" ht="14.25" thickBot="1">
      <c r="A295" s="788" t="s">
        <v>144</v>
      </c>
      <c r="B295" s="821"/>
      <c r="C295" s="206"/>
      <c r="D295" s="207"/>
    </row>
    <row r="296" spans="1:7">
      <c r="A296" s="822" t="s">
        <v>145</v>
      </c>
      <c r="B296" s="823"/>
      <c r="C296" s="208"/>
      <c r="D296" s="209"/>
    </row>
    <row r="297" spans="1:7">
      <c r="A297" s="824" t="s">
        <v>146</v>
      </c>
      <c r="B297" s="825"/>
      <c r="C297" s="210"/>
      <c r="D297" s="211"/>
    </row>
    <row r="298" spans="1:7" ht="14.25" thickBot="1">
      <c r="A298" s="819" t="s">
        <v>147</v>
      </c>
      <c r="B298" s="820"/>
      <c r="C298" s="210"/>
      <c r="D298" s="211"/>
    </row>
    <row r="299" spans="1:7" ht="26.25" customHeight="1" thickBot="1">
      <c r="A299" s="788" t="s">
        <v>148</v>
      </c>
      <c r="B299" s="821"/>
      <c r="C299" s="212">
        <f>SUM(C300:C302)</f>
        <v>0</v>
      </c>
      <c r="D299" s="213">
        <f>SUM(D300:D302)</f>
        <v>0</v>
      </c>
    </row>
    <row r="300" spans="1:7" ht="25.5" customHeight="1">
      <c r="A300" s="822" t="s">
        <v>145</v>
      </c>
      <c r="B300" s="823"/>
      <c r="C300" s="208"/>
      <c r="D300" s="209"/>
    </row>
    <row r="301" spans="1:7">
      <c r="A301" s="824" t="s">
        <v>146</v>
      </c>
      <c r="B301" s="825"/>
      <c r="C301" s="210"/>
      <c r="D301" s="211"/>
    </row>
    <row r="302" spans="1:7" ht="14.25" thickBot="1">
      <c r="A302" s="819" t="s">
        <v>147</v>
      </c>
      <c r="B302" s="820"/>
      <c r="C302" s="210"/>
      <c r="D302" s="211"/>
    </row>
    <row r="303" spans="1:7" ht="26.25" customHeight="1" thickBot="1">
      <c r="A303" s="788" t="s">
        <v>149</v>
      </c>
      <c r="B303" s="821"/>
      <c r="C303" s="214">
        <f>SUM(C304:C306)</f>
        <v>0</v>
      </c>
      <c r="D303" s="215">
        <f>SUM(D304:D306)</f>
        <v>0</v>
      </c>
    </row>
    <row r="304" spans="1:7" ht="25.5" customHeight="1">
      <c r="A304" s="822" t="s">
        <v>145</v>
      </c>
      <c r="B304" s="823"/>
      <c r="C304" s="208"/>
      <c r="D304" s="209"/>
    </row>
    <row r="305" spans="1:4">
      <c r="A305" s="824" t="s">
        <v>146</v>
      </c>
      <c r="B305" s="825"/>
      <c r="C305" s="210"/>
      <c r="D305" s="211"/>
    </row>
    <row r="306" spans="1:4" ht="14.25" thickBot="1">
      <c r="A306" s="819" t="s">
        <v>147</v>
      </c>
      <c r="B306" s="820"/>
      <c r="C306" s="210"/>
      <c r="D306" s="211"/>
    </row>
    <row r="307" spans="1:4" ht="14.25" thickBot="1">
      <c r="A307" s="788" t="s">
        <v>150</v>
      </c>
      <c r="B307" s="821"/>
      <c r="C307" s="216">
        <f>C299+C303</f>
        <v>0</v>
      </c>
      <c r="D307" s="215">
        <f>D299+D303</f>
        <v>0</v>
      </c>
    </row>
    <row r="309" spans="1:4" ht="60.75" customHeight="1">
      <c r="A309" s="493" t="s">
        <v>151</v>
      </c>
      <c r="B309" s="493"/>
      <c r="C309" s="493"/>
      <c r="D309" s="694"/>
    </row>
    <row r="310" spans="1:4" ht="14.25" thickBot="1">
      <c r="A310" s="217"/>
      <c r="B310" s="217"/>
      <c r="C310" s="217"/>
    </row>
    <row r="311" spans="1:4" ht="14.25" thickBot="1">
      <c r="A311" s="496" t="s">
        <v>152</v>
      </c>
      <c r="B311" s="497"/>
      <c r="C311" s="123" t="s">
        <v>107</v>
      </c>
      <c r="D311" s="218" t="s">
        <v>111</v>
      </c>
    </row>
    <row r="312" spans="1:4" ht="25.5" customHeight="1">
      <c r="A312" s="814" t="s">
        <v>153</v>
      </c>
      <c r="B312" s="815"/>
      <c r="C312" s="219"/>
      <c r="D312" s="220"/>
    </row>
    <row r="313" spans="1:4" ht="26.25" customHeight="1" thickBot="1">
      <c r="A313" s="816" t="s">
        <v>154</v>
      </c>
      <c r="B313" s="507"/>
      <c r="C313" s="221"/>
      <c r="D313" s="222"/>
    </row>
    <row r="314" spans="1:4" ht="14.25" thickBot="1">
      <c r="A314" s="695" t="s">
        <v>142</v>
      </c>
      <c r="B314" s="817"/>
      <c r="C314" s="223">
        <f>SUM(C312:C313)</f>
        <v>0</v>
      </c>
      <c r="D314" s="224">
        <f>SUM(D312:D313)</f>
        <v>0</v>
      </c>
    </row>
    <row r="315" spans="1:4">
      <c r="A315" s="225"/>
      <c r="B315" s="225"/>
      <c r="C315" s="226"/>
      <c r="D315" s="226"/>
    </row>
    <row r="316" spans="1:4">
      <c r="A316" s="225"/>
      <c r="B316" s="225"/>
      <c r="C316" s="226"/>
      <c r="D316" s="226"/>
    </row>
    <row r="317" spans="1:4" ht="49.9" customHeight="1">
      <c r="A317" s="225"/>
      <c r="B317" s="225"/>
      <c r="C317" s="226"/>
      <c r="D317" s="226"/>
    </row>
    <row r="318" spans="1:4">
      <c r="A318" s="225"/>
      <c r="B318" s="225"/>
      <c r="C318" s="226"/>
      <c r="D318" s="226"/>
    </row>
    <row r="319" spans="1:4">
      <c r="A319" s="225"/>
      <c r="B319" s="225"/>
      <c r="C319" s="226"/>
      <c r="D319" s="226"/>
    </row>
    <row r="320" spans="1:4">
      <c r="A320" s="225"/>
      <c r="B320" s="225"/>
      <c r="C320" s="226"/>
      <c r="D320" s="226"/>
    </row>
    <row r="321" spans="1:5">
      <c r="A321" s="225"/>
      <c r="B321" s="225"/>
      <c r="C321" s="226"/>
      <c r="D321" s="226"/>
    </row>
    <row r="322" spans="1:5">
      <c r="A322" s="225"/>
      <c r="B322" s="225"/>
      <c r="C322" s="226"/>
      <c r="D322" s="226"/>
    </row>
    <row r="323" spans="1:5">
      <c r="A323" s="225"/>
      <c r="B323" s="225"/>
      <c r="C323" s="226"/>
      <c r="D323" s="226"/>
    </row>
    <row r="324" spans="1:5">
      <c r="A324" s="225"/>
      <c r="B324" s="225"/>
      <c r="C324" s="226"/>
      <c r="D324" s="226"/>
    </row>
    <row r="325" spans="1:5">
      <c r="A325" s="225"/>
      <c r="B325" s="225"/>
      <c r="C325" s="226"/>
      <c r="D325" s="226"/>
    </row>
    <row r="326" spans="1:5">
      <c r="A326" s="225"/>
      <c r="B326" s="225"/>
      <c r="C326" s="226"/>
      <c r="D326" s="226"/>
    </row>
    <row r="327" spans="1:5" ht="31.9" customHeight="1">
      <c r="A327" s="225"/>
      <c r="B327" s="225"/>
      <c r="C327" s="226"/>
      <c r="D327" s="226"/>
    </row>
    <row r="328" spans="1:5" ht="31.9" customHeight="1">
      <c r="A328" s="225"/>
      <c r="B328" s="225"/>
      <c r="C328" s="226"/>
      <c r="D328" s="226"/>
    </row>
    <row r="330" spans="1:5" ht="14.25">
      <c r="A330" s="818" t="s">
        <v>155</v>
      </c>
      <c r="B330" s="818"/>
      <c r="C330" s="818"/>
      <c r="D330" s="818"/>
      <c r="E330" s="818"/>
    </row>
    <row r="331" spans="1:5" ht="14.25" thickBot="1">
      <c r="A331" s="227"/>
      <c r="B331" s="228"/>
      <c r="C331" s="228"/>
      <c r="D331" s="228"/>
      <c r="E331" s="228"/>
    </row>
    <row r="332" spans="1:5" ht="14.25" thickBot="1">
      <c r="A332" s="229" t="s">
        <v>156</v>
      </c>
      <c r="B332" s="813" t="s">
        <v>157</v>
      </c>
      <c r="C332" s="698"/>
      <c r="D332" s="813" t="s">
        <v>158</v>
      </c>
      <c r="E332" s="698"/>
    </row>
    <row r="333" spans="1:5" ht="14.25" thickBot="1">
      <c r="A333" s="230"/>
      <c r="B333" s="231" t="s">
        <v>159</v>
      </c>
      <c r="C333" s="232" t="s">
        <v>160</v>
      </c>
      <c r="D333" s="233" t="s">
        <v>161</v>
      </c>
      <c r="E333" s="232" t="s">
        <v>162</v>
      </c>
    </row>
    <row r="334" spans="1:5" ht="14.25" thickBot="1">
      <c r="A334" s="234" t="s">
        <v>163</v>
      </c>
      <c r="B334" s="813"/>
      <c r="C334" s="752"/>
      <c r="D334" s="752"/>
      <c r="E334" s="753"/>
    </row>
    <row r="335" spans="1:5">
      <c r="A335" s="235" t="s">
        <v>164</v>
      </c>
      <c r="B335" s="236"/>
      <c r="C335" s="236"/>
      <c r="D335" s="237"/>
      <c r="E335" s="236"/>
    </row>
    <row r="336" spans="1:5" ht="25.5">
      <c r="A336" s="235" t="s">
        <v>165</v>
      </c>
      <c r="B336" s="236"/>
      <c r="C336" s="236"/>
      <c r="D336" s="237"/>
      <c r="E336" s="236"/>
    </row>
    <row r="337" spans="1:7" ht="14.25" thickBot="1">
      <c r="A337" s="235" t="s">
        <v>166</v>
      </c>
      <c r="B337" s="236"/>
      <c r="C337" s="236"/>
      <c r="D337" s="237"/>
      <c r="E337" s="236"/>
    </row>
    <row r="338" spans="1:7" ht="14.25" thickBot="1">
      <c r="A338" s="238" t="s">
        <v>142</v>
      </c>
      <c r="B338" s="151">
        <f>SUM(B335:B337)</f>
        <v>0</v>
      </c>
      <c r="C338" s="151">
        <f>SUM(C335:C337)</f>
        <v>0</v>
      </c>
      <c r="D338" s="151">
        <f>SUM(D335:D337)</f>
        <v>0</v>
      </c>
      <c r="E338" s="151">
        <f>SUM(E335:E337)</f>
        <v>0</v>
      </c>
    </row>
    <row r="339" spans="1:7" ht="14.25" thickBot="1">
      <c r="A339" s="234" t="s">
        <v>167</v>
      </c>
      <c r="B339" s="813"/>
      <c r="C339" s="752"/>
      <c r="D339" s="752"/>
      <c r="E339" s="753"/>
    </row>
    <row r="340" spans="1:7">
      <c r="A340" s="235" t="s">
        <v>164</v>
      </c>
      <c r="B340" s="236"/>
      <c r="C340" s="236"/>
      <c r="D340" s="237"/>
      <c r="E340" s="236"/>
    </row>
    <row r="341" spans="1:7" ht="25.5">
      <c r="A341" s="235" t="s">
        <v>165</v>
      </c>
      <c r="B341" s="236"/>
      <c r="C341" s="236"/>
      <c r="D341" s="237"/>
      <c r="E341" s="236"/>
    </row>
    <row r="342" spans="1:7">
      <c r="A342" s="235" t="s">
        <v>166</v>
      </c>
      <c r="B342" s="236"/>
      <c r="C342" s="236"/>
      <c r="D342" s="237"/>
      <c r="E342" s="236"/>
    </row>
    <row r="343" spans="1:7" ht="14.25" thickBot="1">
      <c r="A343" s="235" t="s">
        <v>168</v>
      </c>
      <c r="B343" s="239"/>
      <c r="C343" s="239"/>
      <c r="D343" s="240"/>
      <c r="E343" s="239"/>
    </row>
    <row r="344" spans="1:7" ht="14.25" thickBot="1">
      <c r="A344" s="241" t="s">
        <v>142</v>
      </c>
      <c r="B344" s="151">
        <f>SUM(B340:B343)</f>
        <v>0</v>
      </c>
      <c r="C344" s="151">
        <f>SUM(C340:C343)</f>
        <v>0</v>
      </c>
      <c r="D344" s="151">
        <f>SUM(D340:D343)</f>
        <v>0</v>
      </c>
      <c r="E344" s="151">
        <f>SUM(E340:E343)</f>
        <v>0</v>
      </c>
    </row>
    <row r="347" spans="1:7" ht="29.25" customHeight="1">
      <c r="A347" s="493" t="s">
        <v>169</v>
      </c>
      <c r="B347" s="493"/>
      <c r="C347" s="493"/>
      <c r="D347" s="694"/>
      <c r="G347" s="242"/>
    </row>
    <row r="348" spans="1:7" ht="14.25" thickBot="1">
      <c r="A348" s="243"/>
      <c r="B348" s="244"/>
      <c r="C348" s="244"/>
      <c r="G348" s="242"/>
    </row>
    <row r="349" spans="1:7" ht="64.5" thickBot="1">
      <c r="A349" s="712" t="s">
        <v>170</v>
      </c>
      <c r="B349" s="713"/>
      <c r="C349" s="123" t="s">
        <v>107</v>
      </c>
      <c r="D349" s="218" t="s">
        <v>56</v>
      </c>
      <c r="E349" s="218" t="s">
        <v>171</v>
      </c>
      <c r="G349" s="245"/>
    </row>
    <row r="350" spans="1:7" ht="25.5" customHeight="1">
      <c r="A350" s="807" t="s">
        <v>172</v>
      </c>
      <c r="B350" s="808"/>
      <c r="C350" s="246"/>
      <c r="D350" s="247"/>
      <c r="E350" s="247"/>
      <c r="G350" s="245"/>
    </row>
    <row r="351" spans="1:7" ht="14.25">
      <c r="A351" s="799" t="s">
        <v>173</v>
      </c>
      <c r="B351" s="800"/>
      <c r="C351" s="248"/>
      <c r="D351" s="211"/>
      <c r="E351" s="211"/>
      <c r="G351" s="245"/>
    </row>
    <row r="352" spans="1:7" ht="25.5" customHeight="1">
      <c r="A352" s="809" t="s">
        <v>174</v>
      </c>
      <c r="B352" s="810"/>
      <c r="C352" s="249"/>
      <c r="D352" s="250"/>
      <c r="E352" s="250"/>
      <c r="G352" s="251"/>
    </row>
    <row r="353" spans="1:7" ht="14.25">
      <c r="A353" s="811" t="s">
        <v>175</v>
      </c>
      <c r="B353" s="812"/>
      <c r="C353" s="248"/>
      <c r="D353" s="211"/>
      <c r="E353" s="211"/>
      <c r="G353" s="245"/>
    </row>
    <row r="354" spans="1:7" ht="14.25">
      <c r="A354" s="799" t="s">
        <v>176</v>
      </c>
      <c r="B354" s="800"/>
      <c r="C354" s="252"/>
      <c r="D354" s="253"/>
      <c r="E354" s="253"/>
      <c r="G354" s="245"/>
    </row>
    <row r="355" spans="1:7" ht="14.25">
      <c r="A355" s="799" t="s">
        <v>177</v>
      </c>
      <c r="B355" s="800"/>
      <c r="C355" s="252"/>
      <c r="D355" s="253"/>
      <c r="E355" s="253"/>
      <c r="G355" s="245"/>
    </row>
    <row r="356" spans="1:7" ht="14.25">
      <c r="A356" s="799" t="s">
        <v>178</v>
      </c>
      <c r="B356" s="800"/>
      <c r="C356" s="254"/>
      <c r="D356" s="253"/>
      <c r="E356" s="253"/>
      <c r="G356" s="245"/>
    </row>
    <row r="357" spans="1:7">
      <c r="A357" s="799" t="s">
        <v>179</v>
      </c>
      <c r="B357" s="800"/>
      <c r="C357" s="255"/>
      <c r="D357" s="211"/>
      <c r="E357" s="211"/>
    </row>
    <row r="358" spans="1:7" ht="14.25" thickBot="1">
      <c r="A358" s="801" t="s">
        <v>17</v>
      </c>
      <c r="B358" s="802"/>
      <c r="C358" s="256"/>
      <c r="D358" s="257"/>
      <c r="E358" s="257"/>
    </row>
    <row r="359" spans="1:7" ht="14.25" thickBot="1">
      <c r="A359" s="803" t="s">
        <v>102</v>
      </c>
      <c r="B359" s="804"/>
      <c r="C359" s="258">
        <f>C350+C351+C353+C357</f>
        <v>0</v>
      </c>
      <c r="D359" s="259">
        <f>D350+D351+D353+D357</f>
        <v>0</v>
      </c>
      <c r="E359" s="259"/>
    </row>
    <row r="360" spans="1:7">
      <c r="A360" s="260"/>
      <c r="B360" s="260"/>
      <c r="C360" s="261"/>
      <c r="D360" s="261"/>
      <c r="E360" s="261"/>
    </row>
    <row r="361" spans="1:7">
      <c r="A361" s="260"/>
      <c r="B361" s="260"/>
      <c r="C361" s="261"/>
      <c r="D361" s="261"/>
      <c r="E361" s="261"/>
    </row>
    <row r="362" spans="1:7">
      <c r="A362" s="260"/>
      <c r="B362" s="260"/>
      <c r="C362" s="261"/>
      <c r="D362" s="261"/>
      <c r="E362" s="261"/>
    </row>
    <row r="363" spans="1:7">
      <c r="A363" s="260"/>
      <c r="B363" s="260"/>
      <c r="C363" s="261"/>
      <c r="D363" s="261"/>
      <c r="E363" s="261"/>
    </row>
    <row r="364" spans="1:7">
      <c r="A364" s="260"/>
      <c r="B364" s="260"/>
      <c r="C364" s="261"/>
      <c r="D364" s="261"/>
      <c r="E364" s="261"/>
    </row>
    <row r="365" spans="1:7">
      <c r="A365" s="260"/>
      <c r="B365" s="260"/>
      <c r="C365" s="261"/>
      <c r="D365" s="261"/>
      <c r="E365" s="261"/>
    </row>
    <row r="366" spans="1:7">
      <c r="A366" s="260"/>
      <c r="B366" s="260"/>
      <c r="C366" s="261"/>
      <c r="D366" s="261"/>
      <c r="E366" s="261"/>
    </row>
    <row r="367" spans="1:7">
      <c r="A367" s="260"/>
      <c r="B367" s="260"/>
      <c r="C367" s="261"/>
      <c r="D367" s="261"/>
      <c r="E367" s="261"/>
    </row>
    <row r="368" spans="1:7">
      <c r="A368" s="260"/>
      <c r="B368" s="260"/>
      <c r="C368" s="261"/>
      <c r="D368" s="261"/>
      <c r="E368" s="261"/>
    </row>
    <row r="369" spans="1:5">
      <c r="A369" s="260"/>
      <c r="B369" s="260"/>
      <c r="C369" s="261"/>
      <c r="D369" s="261"/>
      <c r="E369" s="261"/>
    </row>
    <row r="370" spans="1:5">
      <c r="A370" s="260"/>
      <c r="B370" s="260"/>
      <c r="C370" s="261"/>
      <c r="D370" s="261"/>
      <c r="E370" s="261"/>
    </row>
    <row r="371" spans="1:5">
      <c r="A371" s="260"/>
      <c r="B371" s="260"/>
      <c r="C371" s="261"/>
      <c r="D371" s="261"/>
      <c r="E371" s="261"/>
    </row>
    <row r="372" spans="1:5">
      <c r="A372" s="260"/>
      <c r="B372" s="260"/>
      <c r="C372" s="261"/>
      <c r="D372" s="261"/>
      <c r="E372" s="261"/>
    </row>
    <row r="373" spans="1:5" ht="14.25">
      <c r="A373" s="537" t="s">
        <v>180</v>
      </c>
      <c r="B373" s="537"/>
      <c r="C373" s="537"/>
      <c r="D373" s="537"/>
    </row>
    <row r="374" spans="1:5" ht="14.25" thickBot="1">
      <c r="A374" s="182"/>
      <c r="B374" s="183"/>
      <c r="C374" s="184"/>
      <c r="D374" s="184"/>
    </row>
    <row r="375" spans="1:5" ht="14.25" thickBot="1">
      <c r="A375" s="805" t="s">
        <v>106</v>
      </c>
      <c r="B375" s="806"/>
      <c r="C375" s="185" t="s">
        <v>107</v>
      </c>
      <c r="D375" s="188" t="s">
        <v>111</v>
      </c>
    </row>
    <row r="376" spans="1:5" ht="32.25" customHeight="1" thickBot="1">
      <c r="A376" s="525" t="s">
        <v>181</v>
      </c>
      <c r="B376" s="698"/>
      <c r="C376" s="262"/>
      <c r="D376" s="263"/>
    </row>
    <row r="377" spans="1:5" ht="14.25" thickBot="1">
      <c r="A377" s="525" t="s">
        <v>182</v>
      </c>
      <c r="B377" s="698"/>
      <c r="C377" s="262"/>
      <c r="D377" s="263"/>
    </row>
    <row r="378" spans="1:5" ht="14.25" thickBot="1">
      <c r="A378" s="525" t="s">
        <v>183</v>
      </c>
      <c r="B378" s="698"/>
      <c r="C378" s="262"/>
      <c r="D378" s="263"/>
    </row>
    <row r="379" spans="1:5" ht="25.5" customHeight="1" thickBot="1">
      <c r="A379" s="525" t="s">
        <v>184</v>
      </c>
      <c r="B379" s="698"/>
      <c r="C379" s="262"/>
      <c r="D379" s="263"/>
    </row>
    <row r="380" spans="1:5" ht="27" customHeight="1" thickBot="1">
      <c r="A380" s="525" t="s">
        <v>185</v>
      </c>
      <c r="B380" s="698"/>
      <c r="C380" s="262"/>
      <c r="D380" s="263"/>
    </row>
    <row r="381" spans="1:5" ht="14.25" thickBot="1">
      <c r="A381" s="794" t="s">
        <v>186</v>
      </c>
      <c r="B381" s="698"/>
      <c r="C381" s="262"/>
      <c r="D381" s="263"/>
    </row>
    <row r="382" spans="1:5" ht="29.25" customHeight="1" thickBot="1">
      <c r="A382" s="794" t="s">
        <v>187</v>
      </c>
      <c r="B382" s="698"/>
      <c r="C382" s="262"/>
      <c r="D382" s="263"/>
    </row>
    <row r="383" spans="1:5" ht="25.5" customHeight="1" thickBot="1">
      <c r="A383" s="794" t="s">
        <v>188</v>
      </c>
      <c r="B383" s="698"/>
      <c r="C383" s="262"/>
      <c r="D383" s="263"/>
    </row>
    <row r="384" spans="1:5" ht="14.25" thickBot="1">
      <c r="A384" s="794" t="s">
        <v>189</v>
      </c>
      <c r="B384" s="795"/>
      <c r="C384" s="264">
        <f>SUM(C385:C404)</f>
        <v>0</v>
      </c>
      <c r="D384" s="265">
        <f>SUM(D385:D404)</f>
        <v>0</v>
      </c>
    </row>
    <row r="385" spans="1:4">
      <c r="A385" s="796" t="s">
        <v>122</v>
      </c>
      <c r="B385" s="797"/>
      <c r="C385" s="266"/>
      <c r="D385" s="267"/>
    </row>
    <row r="386" spans="1:4">
      <c r="A386" s="798" t="s">
        <v>123</v>
      </c>
      <c r="B386" s="790"/>
      <c r="C386" s="268"/>
      <c r="D386" s="267"/>
    </row>
    <row r="387" spans="1:4">
      <c r="A387" s="586" t="s">
        <v>124</v>
      </c>
      <c r="B387" s="790"/>
      <c r="C387" s="268"/>
      <c r="D387" s="267"/>
    </row>
    <row r="388" spans="1:4" ht="24.75" customHeight="1">
      <c r="A388" s="789" t="s">
        <v>125</v>
      </c>
      <c r="B388" s="790"/>
      <c r="C388" s="268"/>
      <c r="D388" s="267"/>
    </row>
    <row r="389" spans="1:4">
      <c r="A389" s="586" t="s">
        <v>126</v>
      </c>
      <c r="B389" s="790"/>
      <c r="C389" s="268"/>
      <c r="D389" s="267"/>
    </row>
    <row r="390" spans="1:4">
      <c r="A390" s="586" t="s">
        <v>127</v>
      </c>
      <c r="B390" s="790"/>
      <c r="C390" s="268"/>
      <c r="D390" s="267"/>
    </row>
    <row r="391" spans="1:4">
      <c r="A391" s="586" t="s">
        <v>128</v>
      </c>
      <c r="B391" s="790"/>
      <c r="C391" s="268"/>
      <c r="D391" s="267"/>
    </row>
    <row r="392" spans="1:4">
      <c r="A392" s="586" t="s">
        <v>129</v>
      </c>
      <c r="B392" s="790"/>
      <c r="C392" s="197"/>
      <c r="D392" s="269"/>
    </row>
    <row r="393" spans="1:4">
      <c r="A393" s="586" t="s">
        <v>130</v>
      </c>
      <c r="B393" s="790"/>
      <c r="C393" s="197"/>
      <c r="D393" s="269"/>
    </row>
    <row r="394" spans="1:4">
      <c r="A394" s="586" t="s">
        <v>131</v>
      </c>
      <c r="B394" s="790"/>
      <c r="C394" s="197"/>
      <c r="D394" s="269"/>
    </row>
    <row r="395" spans="1:4">
      <c r="A395" s="586" t="s">
        <v>132</v>
      </c>
      <c r="B395" s="790"/>
      <c r="C395" s="197"/>
      <c r="D395" s="269"/>
    </row>
    <row r="396" spans="1:4">
      <c r="A396" s="586" t="s">
        <v>133</v>
      </c>
      <c r="B396" s="790"/>
      <c r="C396" s="197"/>
      <c r="D396" s="269"/>
    </row>
    <row r="397" spans="1:4">
      <c r="A397" s="586" t="s">
        <v>134</v>
      </c>
      <c r="B397" s="790"/>
      <c r="C397" s="197"/>
      <c r="D397" s="269"/>
    </row>
    <row r="398" spans="1:4">
      <c r="A398" s="791" t="s">
        <v>135</v>
      </c>
      <c r="B398" s="790"/>
      <c r="C398" s="197"/>
      <c r="D398" s="269"/>
    </row>
    <row r="399" spans="1:4">
      <c r="A399" s="791" t="s">
        <v>136</v>
      </c>
      <c r="B399" s="790"/>
      <c r="C399" s="197"/>
      <c r="D399" s="269"/>
    </row>
    <row r="400" spans="1:4">
      <c r="A400" s="789" t="s">
        <v>137</v>
      </c>
      <c r="B400" s="790"/>
      <c r="C400" s="197"/>
      <c r="D400" s="269"/>
    </row>
    <row r="401" spans="1:4">
      <c r="A401" s="789" t="s">
        <v>138</v>
      </c>
      <c r="B401" s="790"/>
      <c r="C401" s="197"/>
      <c r="D401" s="269"/>
    </row>
    <row r="402" spans="1:4">
      <c r="A402" s="791" t="s">
        <v>139</v>
      </c>
      <c r="B402" s="790"/>
      <c r="C402" s="197"/>
      <c r="D402" s="269"/>
    </row>
    <row r="403" spans="1:4">
      <c r="A403" s="791" t="s">
        <v>140</v>
      </c>
      <c r="B403" s="790"/>
      <c r="C403" s="197"/>
      <c r="D403" s="269"/>
    </row>
    <row r="404" spans="1:4" ht="14.25" thickBot="1">
      <c r="A404" s="792" t="s">
        <v>141</v>
      </c>
      <c r="B404" s="793"/>
      <c r="C404" s="199"/>
      <c r="D404" s="269"/>
    </row>
    <row r="405" spans="1:4" ht="14.25" thickBot="1">
      <c r="A405" s="788" t="s">
        <v>142</v>
      </c>
      <c r="B405" s="698"/>
      <c r="C405" s="215">
        <f>SUM(C376:C386)</f>
        <v>0</v>
      </c>
      <c r="D405" s="215">
        <f>SUM(D376:D384)</f>
        <v>0</v>
      </c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 ht="14.25">
      <c r="A408" s="785"/>
      <c r="B408" s="786"/>
      <c r="C408" s="786"/>
      <c r="D408"/>
    </row>
    <row r="409" spans="1:4" ht="14.25">
      <c r="A409" s="270"/>
      <c r="B409" s="271"/>
      <c r="C409" s="271"/>
      <c r="D409"/>
    </row>
    <row r="410" spans="1:4" ht="14.25">
      <c r="A410" s="270"/>
      <c r="B410" s="271"/>
      <c r="C410" s="271"/>
      <c r="D410"/>
    </row>
    <row r="411" spans="1:4" ht="14.25">
      <c r="A411" s="270"/>
      <c r="B411" s="271"/>
      <c r="C411" s="271"/>
      <c r="D411"/>
    </row>
    <row r="412" spans="1:4" ht="14.25">
      <c r="A412" s="270"/>
      <c r="B412" s="271"/>
      <c r="C412" s="271"/>
      <c r="D412"/>
    </row>
    <row r="413" spans="1:4" ht="14.25">
      <c r="A413" s="270"/>
      <c r="B413" s="271"/>
      <c r="C413" s="271"/>
      <c r="D413"/>
    </row>
    <row r="414" spans="1:4" ht="14.25">
      <c r="A414" s="270"/>
      <c r="B414" s="271"/>
      <c r="C414" s="271"/>
      <c r="D414"/>
    </row>
    <row r="415" spans="1:4" ht="14.25">
      <c r="A415" s="270"/>
      <c r="B415" s="271"/>
      <c r="C415" s="271"/>
      <c r="D415"/>
    </row>
    <row r="416" spans="1:4" ht="14.25">
      <c r="A416" s="270"/>
      <c r="B416" s="271"/>
      <c r="C416" s="271"/>
      <c r="D416"/>
    </row>
    <row r="418" spans="1:8" ht="14.25">
      <c r="A418" s="787" t="s">
        <v>190</v>
      </c>
      <c r="B418" s="787"/>
      <c r="C418" s="787"/>
    </row>
    <row r="419" spans="1:8" ht="16.5" thickBot="1">
      <c r="A419" s="272"/>
      <c r="B419" s="184"/>
      <c r="C419" s="184"/>
    </row>
    <row r="420" spans="1:8" ht="14.25" thickBot="1">
      <c r="A420" s="788" t="s">
        <v>191</v>
      </c>
      <c r="B420" s="757"/>
      <c r="C420" s="273" t="s">
        <v>55</v>
      </c>
      <c r="D420" s="188" t="s">
        <v>56</v>
      </c>
      <c r="G420" s="784"/>
      <c r="H420" s="784"/>
    </row>
    <row r="421" spans="1:8" ht="14.25" thickBot="1">
      <c r="A421" s="514" t="s">
        <v>192</v>
      </c>
      <c r="B421" s="516"/>
      <c r="C421" s="258">
        <f>SUM(C422:C431)</f>
        <v>0</v>
      </c>
      <c r="D421" s="274">
        <f>SUM(D422:D431)</f>
        <v>1205.1600000000001</v>
      </c>
      <c r="G421" s="784"/>
      <c r="H421" s="784"/>
    </row>
    <row r="422" spans="1:8" ht="55.5" customHeight="1">
      <c r="A422" s="778" t="s">
        <v>193</v>
      </c>
      <c r="B422" s="779"/>
      <c r="C422" s="275"/>
      <c r="D422" s="276"/>
      <c r="G422" s="784"/>
      <c r="H422" s="784"/>
    </row>
    <row r="423" spans="1:8">
      <c r="A423" s="780" t="s">
        <v>194</v>
      </c>
      <c r="B423" s="781"/>
      <c r="C423" s="277"/>
      <c r="D423" s="278"/>
    </row>
    <row r="424" spans="1:8">
      <c r="A424" s="627" t="s">
        <v>195</v>
      </c>
      <c r="B424" s="628"/>
      <c r="C424" s="279"/>
      <c r="D424" s="280">
        <v>1205.1600000000001</v>
      </c>
    </row>
    <row r="425" spans="1:8" ht="28.5" customHeight="1">
      <c r="A425" s="631" t="s">
        <v>196</v>
      </c>
      <c r="B425" s="632"/>
      <c r="C425" s="279"/>
      <c r="D425" s="280"/>
    </row>
    <row r="426" spans="1:8" ht="32.25" customHeight="1">
      <c r="A426" s="631" t="s">
        <v>197</v>
      </c>
      <c r="B426" s="632"/>
      <c r="C426" s="279"/>
      <c r="D426" s="280"/>
    </row>
    <row r="427" spans="1:8">
      <c r="A427" s="629" t="s">
        <v>198</v>
      </c>
      <c r="B427" s="630"/>
      <c r="C427" s="279"/>
      <c r="D427" s="280"/>
    </row>
    <row r="428" spans="1:8">
      <c r="A428" s="629" t="s">
        <v>199</v>
      </c>
      <c r="B428" s="630"/>
      <c r="C428" s="279"/>
      <c r="D428" s="280"/>
    </row>
    <row r="429" spans="1:8">
      <c r="A429" s="627" t="s">
        <v>200</v>
      </c>
      <c r="B429" s="628"/>
      <c r="C429" s="248"/>
      <c r="D429" s="281"/>
    </row>
    <row r="430" spans="1:8">
      <c r="A430" s="629" t="s">
        <v>201</v>
      </c>
      <c r="B430" s="630"/>
      <c r="C430" s="248"/>
      <c r="D430" s="281"/>
    </row>
    <row r="431" spans="1:8" ht="14.25" thickBot="1">
      <c r="A431" s="782" t="s">
        <v>17</v>
      </c>
      <c r="B431" s="783"/>
      <c r="C431" s="252"/>
      <c r="D431" s="282"/>
    </row>
    <row r="432" spans="1:8" ht="14.25" thickBot="1">
      <c r="A432" s="514" t="s">
        <v>202</v>
      </c>
      <c r="B432" s="516"/>
      <c r="C432" s="258">
        <f>SUM(C433:C442)</f>
        <v>4331.22</v>
      </c>
      <c r="D432" s="259">
        <f>SUM(D433:D442)</f>
        <v>1290.02</v>
      </c>
    </row>
    <row r="433" spans="1:4" ht="59.25" customHeight="1">
      <c r="A433" s="778" t="s">
        <v>193</v>
      </c>
      <c r="B433" s="779"/>
      <c r="C433" s="277"/>
      <c r="D433" s="278"/>
    </row>
    <row r="434" spans="1:4">
      <c r="A434" s="780" t="s">
        <v>194</v>
      </c>
      <c r="B434" s="781"/>
      <c r="C434" s="277"/>
      <c r="D434" s="278"/>
    </row>
    <row r="435" spans="1:4">
      <c r="A435" s="627" t="s">
        <v>195</v>
      </c>
      <c r="B435" s="628"/>
      <c r="C435" s="279"/>
      <c r="D435" s="280">
        <v>320</v>
      </c>
    </row>
    <row r="436" spans="1:4" ht="27.75" customHeight="1">
      <c r="A436" s="631" t="s">
        <v>196</v>
      </c>
      <c r="B436" s="632"/>
      <c r="C436" s="279">
        <v>4090.3</v>
      </c>
      <c r="D436" s="280"/>
    </row>
    <row r="437" spans="1:4" ht="24.75" customHeight="1">
      <c r="A437" s="631" t="s">
        <v>197</v>
      </c>
      <c r="B437" s="632"/>
      <c r="C437" s="279">
        <v>240.92</v>
      </c>
      <c r="D437" s="280"/>
    </row>
    <row r="438" spans="1:4">
      <c r="A438" s="631" t="s">
        <v>198</v>
      </c>
      <c r="B438" s="632"/>
      <c r="C438" s="279"/>
      <c r="D438" s="280"/>
    </row>
    <row r="439" spans="1:4">
      <c r="A439" s="629" t="s">
        <v>199</v>
      </c>
      <c r="B439" s="630"/>
      <c r="C439" s="279"/>
      <c r="D439" s="280"/>
    </row>
    <row r="440" spans="1:4">
      <c r="A440" s="629" t="s">
        <v>203</v>
      </c>
      <c r="B440" s="630"/>
      <c r="C440" s="248">
        <v>0</v>
      </c>
      <c r="D440" s="281">
        <v>481.84</v>
      </c>
    </row>
    <row r="441" spans="1:4">
      <c r="A441" s="629" t="s">
        <v>201</v>
      </c>
      <c r="B441" s="630"/>
      <c r="C441" s="248"/>
      <c r="D441" s="281"/>
    </row>
    <row r="442" spans="1:4" ht="63.75" customHeight="1" thickBot="1">
      <c r="A442" s="775" t="s">
        <v>204</v>
      </c>
      <c r="B442" s="776"/>
      <c r="C442" s="283">
        <v>0</v>
      </c>
      <c r="D442" s="284">
        <v>488.18</v>
      </c>
    </row>
    <row r="443" spans="1:4" ht="14.25" thickBot="1">
      <c r="A443" s="764" t="s">
        <v>12</v>
      </c>
      <c r="B443" s="765"/>
      <c r="C443" s="285">
        <f>C421+C432</f>
        <v>4331.22</v>
      </c>
      <c r="D443" s="180">
        <f>D421+D432</f>
        <v>2495.1800000000003</v>
      </c>
    </row>
    <row r="456" spans="1:5" ht="14.25">
      <c r="A456" s="777" t="s">
        <v>205</v>
      </c>
      <c r="B456" s="777"/>
      <c r="C456" s="777"/>
      <c r="D456" s="608"/>
      <c r="E456" s="608"/>
    </row>
    <row r="457" spans="1:5" ht="14.25" thickBot="1">
      <c r="A457" s="184"/>
      <c r="B457" s="184"/>
      <c r="C457" s="184"/>
      <c r="D457"/>
    </row>
    <row r="458" spans="1:5" ht="14.25" thickBot="1">
      <c r="A458" s="751" t="s">
        <v>206</v>
      </c>
      <c r="B458" s="770"/>
      <c r="C458" s="286" t="s">
        <v>55</v>
      </c>
      <c r="D458" s="207" t="s">
        <v>111</v>
      </c>
    </row>
    <row r="459" spans="1:5">
      <c r="A459" s="771" t="s">
        <v>207</v>
      </c>
      <c r="B459" s="772"/>
      <c r="C459" s="287">
        <f>SUM(C460:C466)</f>
        <v>0</v>
      </c>
      <c r="D459" s="287">
        <f>SUM(D460:D466)</f>
        <v>0</v>
      </c>
    </row>
    <row r="460" spans="1:5">
      <c r="A460" s="773" t="s">
        <v>208</v>
      </c>
      <c r="B460" s="774"/>
      <c r="C460" s="288"/>
      <c r="D460" s="289"/>
    </row>
    <row r="461" spans="1:5">
      <c r="A461" s="773" t="s">
        <v>209</v>
      </c>
      <c r="B461" s="774"/>
      <c r="C461" s="288"/>
      <c r="D461" s="289"/>
    </row>
    <row r="462" spans="1:5" ht="27.75" customHeight="1">
      <c r="A462" s="586" t="s">
        <v>210</v>
      </c>
      <c r="B462" s="588"/>
      <c r="C462" s="288"/>
      <c r="D462" s="289"/>
    </row>
    <row r="463" spans="1:5">
      <c r="A463" s="586" t="s">
        <v>211</v>
      </c>
      <c r="B463" s="588"/>
      <c r="C463" s="288"/>
      <c r="D463" s="289"/>
    </row>
    <row r="464" spans="1:5" ht="17.25" customHeight="1">
      <c r="A464" s="586" t="s">
        <v>212</v>
      </c>
      <c r="B464" s="588"/>
      <c r="C464" s="288"/>
      <c r="D464" s="289"/>
    </row>
    <row r="465" spans="1:4" ht="16.5" customHeight="1">
      <c r="A465" s="586" t="s">
        <v>213</v>
      </c>
      <c r="B465" s="588"/>
      <c r="C465" s="288"/>
      <c r="D465" s="289"/>
    </row>
    <row r="466" spans="1:4">
      <c r="A466" s="586" t="s">
        <v>141</v>
      </c>
      <c r="B466" s="588"/>
      <c r="C466" s="288"/>
      <c r="D466" s="289"/>
    </row>
    <row r="467" spans="1:4">
      <c r="A467" s="589" t="s">
        <v>214</v>
      </c>
      <c r="B467" s="591"/>
      <c r="C467" s="287">
        <f>C468+C469+C471</f>
        <v>0</v>
      </c>
      <c r="D467" s="290">
        <f>D468+D469+D471</f>
        <v>0</v>
      </c>
    </row>
    <row r="468" spans="1:4">
      <c r="A468" s="760" t="s">
        <v>215</v>
      </c>
      <c r="B468" s="761"/>
      <c r="C468" s="291"/>
      <c r="D468" s="292"/>
    </row>
    <row r="469" spans="1:4">
      <c r="A469" s="760" t="s">
        <v>216</v>
      </c>
      <c r="B469" s="761"/>
      <c r="C469" s="291"/>
      <c r="D469" s="292"/>
    </row>
    <row r="470" spans="1:4">
      <c r="A470" s="760" t="s">
        <v>217</v>
      </c>
      <c r="B470" s="761"/>
      <c r="C470" s="291"/>
      <c r="D470" s="292"/>
    </row>
    <row r="471" spans="1:4" ht="14.25" thickBot="1">
      <c r="A471" s="762" t="s">
        <v>141</v>
      </c>
      <c r="B471" s="763"/>
      <c r="C471" s="291"/>
      <c r="D471" s="292"/>
    </row>
    <row r="472" spans="1:4" ht="14.25" thickBot="1">
      <c r="A472" s="764" t="s">
        <v>12</v>
      </c>
      <c r="B472" s="765"/>
      <c r="C472" s="293">
        <f>C459+C467</f>
        <v>0</v>
      </c>
      <c r="D472" s="293">
        <f>D459+D467</f>
        <v>0</v>
      </c>
    </row>
    <row r="475" spans="1:4" ht="26.25" customHeight="1">
      <c r="A475" s="755" t="s">
        <v>218</v>
      </c>
      <c r="B475" s="756"/>
      <c r="C475" s="756"/>
      <c r="D475" s="756"/>
    </row>
    <row r="476" spans="1:4" ht="14.25" thickBot="1">
      <c r="A476" s="244"/>
      <c r="B476" s="294"/>
      <c r="C476" s="244"/>
      <c r="D476" s="244"/>
    </row>
    <row r="477" spans="1:4" ht="14.25" thickBot="1">
      <c r="A477" s="766"/>
      <c r="B477" s="767"/>
      <c r="C477" s="295" t="s">
        <v>107</v>
      </c>
      <c r="D477" s="218" t="s">
        <v>56</v>
      </c>
    </row>
    <row r="478" spans="1:4" ht="14.25" thickBot="1">
      <c r="A478" s="768" t="s">
        <v>219</v>
      </c>
      <c r="B478" s="769"/>
      <c r="C478" s="248">
        <v>41606.129999999997</v>
      </c>
      <c r="D478" s="211">
        <v>36495.97</v>
      </c>
    </row>
    <row r="479" spans="1:4" ht="14.25" thickBot="1">
      <c r="A479" s="514" t="s">
        <v>102</v>
      </c>
      <c r="B479" s="516"/>
      <c r="C479" s="259">
        <f>SUM(C478:C478)</f>
        <v>41606.129999999997</v>
      </c>
      <c r="D479" s="259">
        <f>SUM(D478:D478)</f>
        <v>36495.97</v>
      </c>
    </row>
    <row r="482" spans="1:9">
      <c r="A482" s="755" t="s">
        <v>220</v>
      </c>
      <c r="B482" s="756"/>
      <c r="C482" s="756"/>
      <c r="D482" s="756"/>
      <c r="E482" s="608"/>
    </row>
    <row r="483" spans="1:9" ht="14.25" thickBot="1">
      <c r="A483" s="244"/>
      <c r="B483" s="244"/>
      <c r="C483" s="244"/>
      <c r="D483" s="244"/>
      <c r="E483"/>
    </row>
    <row r="484" spans="1:9" ht="26.25" thickBot="1">
      <c r="A484" s="496" t="s">
        <v>34</v>
      </c>
      <c r="B484" s="753"/>
      <c r="C484" s="121" t="s">
        <v>221</v>
      </c>
      <c r="D484" s="121" t="s">
        <v>222</v>
      </c>
      <c r="E484"/>
    </row>
    <row r="485" spans="1:9" ht="14.25" thickBot="1">
      <c r="A485" s="498" t="s">
        <v>223</v>
      </c>
      <c r="B485" s="757"/>
      <c r="C485" s="296">
        <v>125511.12</v>
      </c>
      <c r="D485" s="297">
        <v>169072.15</v>
      </c>
      <c r="E485"/>
    </row>
    <row r="486" spans="1:9">
      <c r="A486"/>
      <c r="B486"/>
      <c r="C486"/>
      <c r="D486"/>
      <c r="E486"/>
    </row>
    <row r="487" spans="1:9" ht="29.25" customHeight="1">
      <c r="A487" s="758" t="s">
        <v>224</v>
      </c>
      <c r="B487" s="759"/>
      <c r="C487" s="759"/>
      <c r="D487" s="608"/>
      <c r="E487" s="608"/>
    </row>
    <row r="493" spans="1:9" ht="14.25">
      <c r="A493" s="745" t="s">
        <v>225</v>
      </c>
      <c r="B493" s="745"/>
      <c r="C493" s="745"/>
      <c r="D493" s="745"/>
      <c r="E493" s="745"/>
      <c r="F493" s="745"/>
      <c r="G493" s="745"/>
      <c r="H493" s="745"/>
      <c r="I493" s="745"/>
    </row>
    <row r="495" spans="1:9" ht="14.25">
      <c r="A495" s="745" t="s">
        <v>226</v>
      </c>
      <c r="B495" s="745"/>
      <c r="C495" s="745"/>
      <c r="D495" s="745"/>
      <c r="E495" s="745"/>
      <c r="F495" s="745"/>
      <c r="G495" s="745"/>
      <c r="H495" s="745"/>
      <c r="I495" s="745"/>
    </row>
    <row r="496" spans="1:9" ht="17.25" thickBot="1">
      <c r="A496" s="298"/>
      <c r="B496" s="298"/>
      <c r="C496" s="298"/>
      <c r="D496" s="298"/>
      <c r="E496" s="298"/>
      <c r="F496" s="298"/>
      <c r="G496" s="298"/>
      <c r="H496" s="298"/>
      <c r="I496" s="299"/>
    </row>
    <row r="497" spans="1:11" ht="14.25" thickBot="1">
      <c r="A497" s="746" t="s">
        <v>227</v>
      </c>
      <c r="B497" s="748" t="s">
        <v>228</v>
      </c>
      <c r="C497" s="749"/>
      <c r="D497" s="750"/>
      <c r="E497" s="751" t="s">
        <v>66</v>
      </c>
      <c r="F497" s="752"/>
      <c r="G497" s="753"/>
      <c r="H497" s="748" t="s">
        <v>229</v>
      </c>
      <c r="I497" s="752"/>
      <c r="J497" s="753"/>
      <c r="K497" s="300" t="s">
        <v>91</v>
      </c>
    </row>
    <row r="498" spans="1:11" ht="95.25" thickBot="1">
      <c r="A498" s="747"/>
      <c r="B498" s="301" t="s">
        <v>230</v>
      </c>
      <c r="C498" s="302" t="s">
        <v>231</v>
      </c>
      <c r="D498" s="303" t="s">
        <v>70</v>
      </c>
      <c r="E498" s="304" t="s">
        <v>38</v>
      </c>
      <c r="F498" s="304" t="s">
        <v>232</v>
      </c>
      <c r="G498" s="305" t="s">
        <v>233</v>
      </c>
      <c r="H498" s="301" t="s">
        <v>230</v>
      </c>
      <c r="I498" s="302" t="s">
        <v>234</v>
      </c>
      <c r="J498" s="306" t="s">
        <v>235</v>
      </c>
      <c r="K498" s="307"/>
    </row>
    <row r="499" spans="1:11" ht="14.25" thickBot="1">
      <c r="A499" s="126" t="s">
        <v>55</v>
      </c>
      <c r="B499" s="308"/>
      <c r="C499" s="309"/>
      <c r="D499" s="310"/>
      <c r="E499" s="309">
        <f>F499+G499</f>
        <v>0</v>
      </c>
      <c r="F499" s="308"/>
      <c r="G499" s="309"/>
      <c r="H499" s="308"/>
      <c r="I499" s="311"/>
      <c r="J499" s="312"/>
      <c r="K499" s="265">
        <f>SUM(B499:E499)+SUM(H499:J499)</f>
        <v>0</v>
      </c>
    </row>
    <row r="500" spans="1:11" ht="14.25" thickBot="1">
      <c r="A500" s="313" t="s">
        <v>26</v>
      </c>
      <c r="B500" s="314">
        <f t="shared" ref="B500:K500" si="13">SUM(B501:B503)</f>
        <v>0</v>
      </c>
      <c r="C500" s="315">
        <f t="shared" si="13"/>
        <v>0</v>
      </c>
      <c r="D500" s="316">
        <f t="shared" si="13"/>
        <v>0</v>
      </c>
      <c r="E500" s="314">
        <f t="shared" si="13"/>
        <v>0</v>
      </c>
      <c r="F500" s="314">
        <f t="shared" si="13"/>
        <v>0</v>
      </c>
      <c r="G500" s="314">
        <f t="shared" si="13"/>
        <v>0</v>
      </c>
      <c r="H500" s="314">
        <f t="shared" si="13"/>
        <v>0</v>
      </c>
      <c r="I500" s="314">
        <f t="shared" si="13"/>
        <v>0</v>
      </c>
      <c r="J500" s="314">
        <f t="shared" si="13"/>
        <v>0</v>
      </c>
      <c r="K500" s="314">
        <f t="shared" si="13"/>
        <v>0</v>
      </c>
    </row>
    <row r="501" spans="1:11">
      <c r="A501" s="317" t="s">
        <v>236</v>
      </c>
      <c r="B501" s="318"/>
      <c r="C501" s="319"/>
      <c r="D501" s="320"/>
      <c r="E501" s="321">
        <f>F501+G501</f>
        <v>0</v>
      </c>
      <c r="F501" s="318"/>
      <c r="G501" s="321"/>
      <c r="H501" s="318"/>
      <c r="I501" s="322"/>
      <c r="J501" s="323"/>
      <c r="K501" s="324">
        <f>SUM(B501:E501)+SUM(H501:J501)</f>
        <v>0</v>
      </c>
    </row>
    <row r="502" spans="1:11">
      <c r="A502" s="325" t="s">
        <v>237</v>
      </c>
      <c r="B502" s="326"/>
      <c r="C502" s="327"/>
      <c r="D502" s="328"/>
      <c r="E502" s="327">
        <f>F502+G502</f>
        <v>0</v>
      </c>
      <c r="F502" s="326"/>
      <c r="G502" s="327"/>
      <c r="H502" s="326"/>
      <c r="I502" s="329"/>
      <c r="J502" s="330"/>
      <c r="K502" s="331">
        <f>SUM(B502:E502)+SUM(H502:J502)</f>
        <v>0</v>
      </c>
    </row>
    <row r="503" spans="1:11" ht="14.25" thickBot="1">
      <c r="A503" s="332" t="s">
        <v>238</v>
      </c>
      <c r="B503" s="326"/>
      <c r="C503" s="327"/>
      <c r="D503" s="328"/>
      <c r="E503" s="327">
        <f>F503+G503</f>
        <v>0</v>
      </c>
      <c r="F503" s="326"/>
      <c r="G503" s="327"/>
      <c r="H503" s="326"/>
      <c r="I503" s="329"/>
      <c r="J503" s="330"/>
      <c r="K503" s="333">
        <f>SUM(B503:E503)+SUM(H503:J503)</f>
        <v>0</v>
      </c>
    </row>
    <row r="504" spans="1:11" ht="14.25" thickBot="1">
      <c r="A504" s="313" t="s">
        <v>27</v>
      </c>
      <c r="B504" s="308">
        <f t="shared" ref="B504:K504" si="14">SUM(B505:B509)</f>
        <v>0</v>
      </c>
      <c r="C504" s="309">
        <f t="shared" si="14"/>
        <v>0</v>
      </c>
      <c r="D504" s="311">
        <f t="shared" si="14"/>
        <v>0</v>
      </c>
      <c r="E504" s="308">
        <f t="shared" si="14"/>
        <v>0</v>
      </c>
      <c r="F504" s="308">
        <f t="shared" si="14"/>
        <v>0</v>
      </c>
      <c r="G504" s="308">
        <f t="shared" si="14"/>
        <v>0</v>
      </c>
      <c r="H504" s="308">
        <f t="shared" si="14"/>
        <v>0</v>
      </c>
      <c r="I504" s="308">
        <f t="shared" si="14"/>
        <v>0</v>
      </c>
      <c r="J504" s="308">
        <f t="shared" si="14"/>
        <v>0</v>
      </c>
      <c r="K504" s="308">
        <f t="shared" si="14"/>
        <v>0</v>
      </c>
    </row>
    <row r="505" spans="1:11" ht="29.25" customHeight="1">
      <c r="A505" s="334" t="s">
        <v>239</v>
      </c>
      <c r="B505" s="318"/>
      <c r="C505" s="319"/>
      <c r="D505" s="320"/>
      <c r="E505" s="321">
        <f>F505+G505</f>
        <v>0</v>
      </c>
      <c r="F505" s="318"/>
      <c r="G505" s="321"/>
      <c r="H505" s="318"/>
      <c r="I505" s="322"/>
      <c r="J505" s="323"/>
      <c r="K505" s="324">
        <f>SUM(B505:E505)+SUM(H505:J505)</f>
        <v>0</v>
      </c>
    </row>
    <row r="506" spans="1:11" ht="13.5" customHeight="1">
      <c r="A506" s="335" t="s">
        <v>240</v>
      </c>
      <c r="B506" s="326"/>
      <c r="C506" s="327"/>
      <c r="D506" s="328"/>
      <c r="E506" s="327">
        <f>F506+G506</f>
        <v>0</v>
      </c>
      <c r="F506" s="326"/>
      <c r="G506" s="327"/>
      <c r="H506" s="326"/>
      <c r="I506" s="329"/>
      <c r="J506" s="330"/>
      <c r="K506" s="331">
        <f>SUM(B506:E506)+SUM(H506:J506)</f>
        <v>0</v>
      </c>
    </row>
    <row r="507" spans="1:11">
      <c r="A507" s="335" t="s">
        <v>241</v>
      </c>
      <c r="B507" s="326"/>
      <c r="C507" s="327"/>
      <c r="D507" s="328"/>
      <c r="E507" s="327">
        <f>F507+G507</f>
        <v>0</v>
      </c>
      <c r="F507" s="326"/>
      <c r="G507" s="327"/>
      <c r="H507" s="326"/>
      <c r="I507" s="329"/>
      <c r="J507" s="330"/>
      <c r="K507" s="331">
        <f>SUM(B507:E507)+SUM(H507:J507)</f>
        <v>0</v>
      </c>
    </row>
    <row r="508" spans="1:11">
      <c r="A508" s="335" t="s">
        <v>242</v>
      </c>
      <c r="B508" s="326"/>
      <c r="C508" s="327"/>
      <c r="D508" s="328"/>
      <c r="E508" s="327">
        <f>F508+G508</f>
        <v>0</v>
      </c>
      <c r="F508" s="326"/>
      <c r="G508" s="327"/>
      <c r="H508" s="326"/>
      <c r="I508" s="329"/>
      <c r="J508" s="330"/>
      <c r="K508" s="331">
        <f>SUM(B508:E508)+SUM(H508:J508)</f>
        <v>0</v>
      </c>
    </row>
    <row r="509" spans="1:11" ht="25.5" customHeight="1" thickBot="1">
      <c r="A509" s="336" t="s">
        <v>243</v>
      </c>
      <c r="B509" s="326"/>
      <c r="C509" s="327"/>
      <c r="D509" s="328"/>
      <c r="E509" s="327">
        <f>F509+G509</f>
        <v>0</v>
      </c>
      <c r="F509" s="326"/>
      <c r="G509" s="327"/>
      <c r="H509" s="326"/>
      <c r="I509" s="329"/>
      <c r="J509" s="330"/>
      <c r="K509" s="333">
        <f>SUM(B509:E509)+SUM(H509:J509)</f>
        <v>0</v>
      </c>
    </row>
    <row r="510" spans="1:11" ht="19.5" customHeight="1" thickBot="1">
      <c r="A510" s="337" t="s">
        <v>56</v>
      </c>
      <c r="B510" s="338">
        <f t="shared" ref="B510:K510" si="15">B499+B500-B504</f>
        <v>0</v>
      </c>
      <c r="C510" s="338">
        <f t="shared" si="15"/>
        <v>0</v>
      </c>
      <c r="D510" s="338">
        <f t="shared" si="15"/>
        <v>0</v>
      </c>
      <c r="E510" s="338">
        <f t="shared" si="15"/>
        <v>0</v>
      </c>
      <c r="F510" s="338">
        <f t="shared" si="15"/>
        <v>0</v>
      </c>
      <c r="G510" s="338">
        <f t="shared" si="15"/>
        <v>0</v>
      </c>
      <c r="H510" s="338">
        <f t="shared" si="15"/>
        <v>0</v>
      </c>
      <c r="I510" s="338">
        <f t="shared" si="15"/>
        <v>0</v>
      </c>
      <c r="J510" s="338">
        <f t="shared" si="15"/>
        <v>0</v>
      </c>
      <c r="K510" s="338">
        <f t="shared" si="15"/>
        <v>0</v>
      </c>
    </row>
    <row r="512" spans="1:11">
      <c r="A512" s="493" t="s">
        <v>244</v>
      </c>
      <c r="B512" s="754"/>
      <c r="C512" s="754"/>
    </row>
    <row r="513" spans="1:9" ht="15" thickBot="1">
      <c r="A513" s="339"/>
      <c r="B513" s="340"/>
      <c r="C513" s="340"/>
      <c r="E513" s="341"/>
      <c r="F513" s="341"/>
      <c r="G513" s="341"/>
      <c r="H513" s="341"/>
      <c r="I513" s="341"/>
    </row>
    <row r="514" spans="1:9" ht="32.25" thickBot="1">
      <c r="A514" s="737" t="s">
        <v>106</v>
      </c>
      <c r="B514" s="738"/>
      <c r="C514" s="342" t="s">
        <v>55</v>
      </c>
      <c r="D514" s="343" t="s">
        <v>111</v>
      </c>
      <c r="E514" s="244"/>
      <c r="F514" s="244"/>
      <c r="G514" s="244"/>
      <c r="H514" s="244"/>
      <c r="I514" s="244"/>
    </row>
    <row r="515" spans="1:9">
      <c r="A515" s="739" t="s">
        <v>245</v>
      </c>
      <c r="B515" s="740"/>
      <c r="C515" s="344">
        <v>137611.46</v>
      </c>
      <c r="D515" s="344">
        <v>68770.080000000002</v>
      </c>
      <c r="E515" s="345"/>
      <c r="F515" s="345"/>
      <c r="G515" s="345"/>
      <c r="H515" s="345"/>
      <c r="I515" s="345"/>
    </row>
    <row r="516" spans="1:9">
      <c r="A516" s="741" t="s">
        <v>246</v>
      </c>
      <c r="B516" s="742"/>
      <c r="C516" s="346">
        <v>0</v>
      </c>
      <c r="D516" s="346">
        <v>0</v>
      </c>
      <c r="E516" s="347"/>
      <c r="F516" s="347"/>
      <c r="G516" s="347"/>
      <c r="H516" s="347"/>
      <c r="I516" s="347"/>
    </row>
    <row r="517" spans="1:9">
      <c r="A517" s="741" t="s">
        <v>247</v>
      </c>
      <c r="B517" s="742"/>
      <c r="C517" s="346">
        <v>0</v>
      </c>
      <c r="D517" s="346">
        <v>0</v>
      </c>
      <c r="E517" s="348"/>
      <c r="F517" s="348"/>
      <c r="G517" s="348"/>
      <c r="H517" s="348"/>
      <c r="I517" s="348"/>
    </row>
    <row r="518" spans="1:9">
      <c r="A518" s="743" t="s">
        <v>248</v>
      </c>
      <c r="B518" s="744"/>
      <c r="C518" s="349">
        <f>C519+C522+C523+C524+C525</f>
        <v>2312.66</v>
      </c>
      <c r="D518" s="349">
        <f>D519+D522+D523+D524+D525</f>
        <v>2971.32</v>
      </c>
    </row>
    <row r="519" spans="1:9">
      <c r="A519" s="618" t="s">
        <v>249</v>
      </c>
      <c r="B519" s="619"/>
      <c r="C519" s="350">
        <f>C520-C521</f>
        <v>0</v>
      </c>
      <c r="D519" s="350">
        <f>D520-D521</f>
        <v>0</v>
      </c>
    </row>
    <row r="520" spans="1:9">
      <c r="A520" s="733" t="s">
        <v>250</v>
      </c>
      <c r="B520" s="734"/>
      <c r="C520" s="351">
        <v>40857.35</v>
      </c>
      <c r="D520" s="351">
        <v>61114.76</v>
      </c>
    </row>
    <row r="521" spans="1:9" ht="25.5" customHeight="1">
      <c r="A521" s="733" t="s">
        <v>251</v>
      </c>
      <c r="B521" s="734"/>
      <c r="C521" s="351">
        <v>40857.35</v>
      </c>
      <c r="D521" s="351">
        <v>61114.76</v>
      </c>
    </row>
    <row r="522" spans="1:9">
      <c r="A522" s="735" t="s">
        <v>252</v>
      </c>
      <c r="B522" s="736"/>
      <c r="C522" s="211">
        <v>0</v>
      </c>
      <c r="D522" s="211">
        <v>0</v>
      </c>
    </row>
    <row r="523" spans="1:9">
      <c r="A523" s="735" t="s">
        <v>253</v>
      </c>
      <c r="B523" s="736"/>
      <c r="C523" s="211">
        <v>0</v>
      </c>
      <c r="D523" s="211">
        <v>0</v>
      </c>
    </row>
    <row r="524" spans="1:9">
      <c r="A524" s="735" t="s">
        <v>254</v>
      </c>
      <c r="B524" s="736"/>
      <c r="C524" s="211">
        <v>0</v>
      </c>
      <c r="D524" s="211">
        <v>0</v>
      </c>
    </row>
    <row r="525" spans="1:9">
      <c r="A525" s="735" t="s">
        <v>17</v>
      </c>
      <c r="B525" s="736"/>
      <c r="C525" s="211">
        <v>2312.66</v>
      </c>
      <c r="D525" s="211">
        <v>2971.32</v>
      </c>
    </row>
    <row r="526" spans="1:9" ht="24.75" customHeight="1" thickBot="1">
      <c r="A526" s="724" t="s">
        <v>255</v>
      </c>
      <c r="B526" s="725"/>
      <c r="C526" s="346"/>
      <c r="D526" s="346"/>
    </row>
    <row r="527" spans="1:9" ht="16.5" thickBot="1">
      <c r="A527" s="726" t="s">
        <v>102</v>
      </c>
      <c r="B527" s="727"/>
      <c r="C527" s="215">
        <f>SUM(C515+C516+C517+C518+C526)</f>
        <v>139924.12</v>
      </c>
      <c r="D527" s="215">
        <f>SUM(D515+D516+D517+D518+D526)</f>
        <v>71741.400000000009</v>
      </c>
    </row>
    <row r="533" spans="1:5" ht="15">
      <c r="A533" s="704" t="s">
        <v>256</v>
      </c>
      <c r="B533" s="728"/>
      <c r="C533" s="728"/>
      <c r="D533" s="608"/>
      <c r="E533" s="608"/>
    </row>
    <row r="534" spans="1:5" ht="15" thickBot="1">
      <c r="A534" s="341"/>
      <c r="B534" s="341"/>
      <c r="C534" s="341"/>
      <c r="D534" s="341"/>
    </row>
    <row r="535" spans="1:5" ht="33.75" customHeight="1">
      <c r="A535" s="352"/>
      <c r="B535" s="729" t="s">
        <v>257</v>
      </c>
      <c r="C535" s="729"/>
      <c r="D535" s="729"/>
      <c r="E535" s="730"/>
    </row>
    <row r="536" spans="1:5">
      <c r="A536" s="353" t="s">
        <v>258</v>
      </c>
      <c r="B536" s="77" t="s">
        <v>259</v>
      </c>
      <c r="C536" s="731" t="s">
        <v>260</v>
      </c>
      <c r="D536" s="731"/>
      <c r="E536" s="732"/>
    </row>
    <row r="537" spans="1:5" ht="14.25" thickBot="1">
      <c r="A537" s="354"/>
      <c r="B537" s="355"/>
      <c r="C537" s="355" t="s">
        <v>261</v>
      </c>
      <c r="D537" s="355" t="s">
        <v>262</v>
      </c>
      <c r="E537" s="356" t="s">
        <v>263</v>
      </c>
    </row>
    <row r="538" spans="1:5">
      <c r="A538" s="357" t="s">
        <v>264</v>
      </c>
      <c r="B538" s="358"/>
      <c r="C538" s="358"/>
      <c r="D538" s="358"/>
      <c r="E538" s="358"/>
    </row>
    <row r="539" spans="1:5" ht="14.25" thickBot="1">
      <c r="A539" s="359" t="s">
        <v>91</v>
      </c>
      <c r="B539" s="360">
        <f>B538</f>
        <v>0</v>
      </c>
      <c r="C539" s="360">
        <f>C538</f>
        <v>0</v>
      </c>
      <c r="D539" s="360">
        <f>D538</f>
        <v>0</v>
      </c>
      <c r="E539" s="361">
        <f>E538</f>
        <v>0</v>
      </c>
    </row>
    <row r="542" spans="1:5" ht="29.25" customHeight="1">
      <c r="A542" s="704" t="s">
        <v>265</v>
      </c>
      <c r="B542" s="728"/>
      <c r="C542" s="728"/>
      <c r="D542" s="494"/>
      <c r="E542" s="494"/>
    </row>
    <row r="543" spans="1:5" ht="15.75" thickBot="1">
      <c r="A543" s="205"/>
      <c r="B543" s="205"/>
      <c r="C543" s="205"/>
    </row>
    <row r="544" spans="1:5" ht="14.25" thickBot="1">
      <c r="A544" s="712" t="s">
        <v>266</v>
      </c>
      <c r="B544" s="713"/>
      <c r="C544" s="231" t="s">
        <v>267</v>
      </c>
    </row>
    <row r="545" spans="1:4">
      <c r="A545" s="714"/>
      <c r="B545" s="715"/>
      <c r="C545" s="362"/>
    </row>
    <row r="546" spans="1:4" ht="51" customHeight="1">
      <c r="A546" s="716" t="s">
        <v>268</v>
      </c>
      <c r="B546" s="717"/>
      <c r="C546" s="363"/>
    </row>
    <row r="547" spans="1:4" ht="14.25" thickBot="1">
      <c r="A547" s="718"/>
      <c r="B547" s="719"/>
      <c r="C547" s="362"/>
    </row>
    <row r="548" spans="1:4" ht="14.25" thickBot="1">
      <c r="A548" s="720" t="s">
        <v>142</v>
      </c>
      <c r="B548" s="721"/>
      <c r="C548" s="364">
        <f>C546</f>
        <v>0</v>
      </c>
    </row>
    <row r="556" spans="1:4" ht="14.25">
      <c r="A556" s="341" t="s">
        <v>269</v>
      </c>
      <c r="B556" s="341"/>
      <c r="C556" s="341"/>
      <c r="D556" s="341"/>
    </row>
    <row r="557" spans="1:4" ht="14.25" thickBot="1">
      <c r="A557" s="244"/>
      <c r="B557" s="244"/>
      <c r="C557" s="244"/>
      <c r="D557" s="244"/>
    </row>
    <row r="558" spans="1:4" ht="14.25" thickBot="1">
      <c r="A558" s="365" t="s">
        <v>270</v>
      </c>
      <c r="B558" s="366"/>
      <c r="C558" s="366"/>
      <c r="D558" s="367"/>
    </row>
    <row r="559" spans="1:4" ht="14.25" thickBot="1">
      <c r="A559" s="722" t="s">
        <v>55</v>
      </c>
      <c r="B559" s="723"/>
      <c r="C559" s="702" t="s">
        <v>271</v>
      </c>
      <c r="D559" s="703"/>
    </row>
    <row r="560" spans="1:4" ht="14.25" thickBot="1">
      <c r="A560" s="368"/>
      <c r="B560" s="369"/>
      <c r="C560" s="369"/>
      <c r="D560" s="370"/>
    </row>
    <row r="563" spans="1:4" ht="14.25">
      <c r="A563" s="704" t="s">
        <v>272</v>
      </c>
      <c r="B563" s="704"/>
      <c r="C563" s="704"/>
      <c r="D563" s="694"/>
    </row>
    <row r="564" spans="1:4" ht="14.25" customHeight="1">
      <c r="A564" s="705" t="s">
        <v>273</v>
      </c>
      <c r="B564" s="705"/>
      <c r="C564" s="705"/>
    </row>
    <row r="565" spans="1:4" ht="14.25" thickBot="1">
      <c r="A565" s="371"/>
      <c r="B565" s="372"/>
      <c r="C565" s="372"/>
    </row>
    <row r="566" spans="1:4" ht="16.5" thickBot="1">
      <c r="A566" s="706" t="s">
        <v>54</v>
      </c>
      <c r="B566" s="707"/>
      <c r="C566" s="231" t="s">
        <v>274</v>
      </c>
      <c r="D566" s="231" t="s">
        <v>275</v>
      </c>
    </row>
    <row r="567" spans="1:4">
      <c r="A567" s="708" t="s">
        <v>276</v>
      </c>
      <c r="B567" s="709"/>
      <c r="C567" s="373"/>
      <c r="D567" s="374"/>
    </row>
    <row r="568" spans="1:4">
      <c r="A568" s="710" t="s">
        <v>277</v>
      </c>
      <c r="B568" s="711"/>
      <c r="C568" s="375"/>
      <c r="D568" s="376"/>
    </row>
    <row r="569" spans="1:4">
      <c r="A569" s="688" t="s">
        <v>278</v>
      </c>
      <c r="B569" s="689"/>
      <c r="C569" s="377"/>
      <c r="D569" s="378"/>
    </row>
    <row r="570" spans="1:4">
      <c r="A570" s="690" t="s">
        <v>279</v>
      </c>
      <c r="B570" s="691"/>
      <c r="C570" s="375"/>
      <c r="D570" s="376"/>
    </row>
    <row r="571" spans="1:4" ht="13.5" customHeight="1" thickBot="1">
      <c r="A571" s="692" t="s">
        <v>280</v>
      </c>
      <c r="B571" s="693"/>
      <c r="C571" s="379"/>
      <c r="D571" s="380"/>
    </row>
    <row r="576" spans="1:4" ht="14.25">
      <c r="A576" s="381" t="s">
        <v>281</v>
      </c>
      <c r="B576" s="381"/>
      <c r="C576" s="381"/>
    </row>
    <row r="577" spans="1:3" ht="14.25" thickBot="1">
      <c r="A577" s="382"/>
      <c r="B577" s="184"/>
      <c r="C577" s="184"/>
    </row>
    <row r="578" spans="1:3" ht="26.25" thickBot="1">
      <c r="A578" s="383"/>
      <c r="B578" s="384" t="s">
        <v>282</v>
      </c>
      <c r="C578" s="207" t="s">
        <v>283</v>
      </c>
    </row>
    <row r="579" spans="1:3" ht="14.25" thickBot="1">
      <c r="A579" s="385" t="s">
        <v>284</v>
      </c>
      <c r="B579" s="386">
        <f>B580+B585</f>
        <v>0</v>
      </c>
      <c r="C579" s="386">
        <f>C580+C585</f>
        <v>0</v>
      </c>
    </row>
    <row r="580" spans="1:3">
      <c r="A580" s="387" t="s">
        <v>285</v>
      </c>
      <c r="B580" s="388">
        <f>SUM(B582:B584)</f>
        <v>0</v>
      </c>
      <c r="C580" s="388">
        <f>SUM(C582:C584)</f>
        <v>0</v>
      </c>
    </row>
    <row r="581" spans="1:3">
      <c r="A581" s="389" t="s">
        <v>58</v>
      </c>
      <c r="B581" s="390"/>
      <c r="C581" s="391"/>
    </row>
    <row r="582" spans="1:3">
      <c r="A582" s="389"/>
      <c r="B582" s="390"/>
      <c r="C582" s="391"/>
    </row>
    <row r="583" spans="1:3">
      <c r="A583" s="389"/>
      <c r="B583" s="390"/>
      <c r="C583" s="391"/>
    </row>
    <row r="584" spans="1:3" ht="14.25" thickBot="1">
      <c r="A584" s="392"/>
      <c r="B584" s="393"/>
      <c r="C584" s="394"/>
    </row>
    <row r="585" spans="1:3">
      <c r="A585" s="387" t="s">
        <v>286</v>
      </c>
      <c r="B585" s="388">
        <f>SUM(B587:B589)</f>
        <v>0</v>
      </c>
      <c r="C585" s="388">
        <f>SUM(C587:C589)</f>
        <v>0</v>
      </c>
    </row>
    <row r="586" spans="1:3">
      <c r="A586" s="389" t="s">
        <v>58</v>
      </c>
      <c r="B586" s="395"/>
      <c r="C586" s="396"/>
    </row>
    <row r="587" spans="1:3">
      <c r="A587" s="397"/>
      <c r="B587" s="395"/>
      <c r="C587" s="396"/>
    </row>
    <row r="588" spans="1:3">
      <c r="A588" s="397"/>
      <c r="B588" s="390"/>
      <c r="C588" s="391"/>
    </row>
    <row r="589" spans="1:3" ht="14.25" thickBot="1">
      <c r="A589" s="398"/>
      <c r="B589" s="393"/>
      <c r="C589" s="394"/>
    </row>
    <row r="590" spans="1:3" ht="14.25" thickBot="1">
      <c r="A590" s="385" t="s">
        <v>287</v>
      </c>
      <c r="B590" s="386">
        <f>B591+B596</f>
        <v>0</v>
      </c>
      <c r="C590" s="386">
        <f>C591+C596</f>
        <v>0</v>
      </c>
    </row>
    <row r="591" spans="1:3">
      <c r="A591" s="399" t="s">
        <v>285</v>
      </c>
      <c r="B591" s="395">
        <f>SUM(B593:B595)</f>
        <v>0</v>
      </c>
      <c r="C591" s="395">
        <f>SUM(C593:C595)</f>
        <v>0</v>
      </c>
    </row>
    <row r="592" spans="1:3">
      <c r="A592" s="397" t="s">
        <v>58</v>
      </c>
      <c r="B592" s="390"/>
      <c r="C592" s="391"/>
    </row>
    <row r="593" spans="1:9">
      <c r="A593" s="397"/>
      <c r="B593" s="390"/>
      <c r="C593" s="391"/>
    </row>
    <row r="594" spans="1:9">
      <c r="A594" s="397"/>
      <c r="B594" s="390"/>
      <c r="C594" s="391"/>
    </row>
    <row r="595" spans="1:9" ht="14.25" thickBot="1">
      <c r="A595" s="398"/>
      <c r="B595" s="393"/>
      <c r="C595" s="394"/>
    </row>
    <row r="596" spans="1:9">
      <c r="A596" s="400" t="s">
        <v>286</v>
      </c>
      <c r="B596" s="401">
        <f>SUM(B598:B600)</f>
        <v>0</v>
      </c>
      <c r="C596" s="401">
        <f>SUM(C598:C600)</f>
        <v>0</v>
      </c>
    </row>
    <row r="597" spans="1:9">
      <c r="A597" s="397" t="s">
        <v>58</v>
      </c>
      <c r="B597" s="390"/>
      <c r="C597" s="390"/>
    </row>
    <row r="598" spans="1:9">
      <c r="A598" s="402"/>
      <c r="B598" s="390"/>
      <c r="C598" s="390"/>
    </row>
    <row r="599" spans="1:9">
      <c r="A599" s="402"/>
      <c r="B599" s="390"/>
      <c r="C599" s="390"/>
    </row>
    <row r="600" spans="1:9" ht="15.75" thickBot="1">
      <c r="A600" s="403"/>
      <c r="B600" s="404"/>
      <c r="C600" s="404"/>
    </row>
    <row r="601" spans="1:9" ht="14.25">
      <c r="A601" s="381"/>
      <c r="B601" s="381"/>
      <c r="C601" s="381"/>
    </row>
    <row r="602" spans="1:9" ht="14.25">
      <c r="A602" s="381"/>
      <c r="B602" s="381"/>
      <c r="C602" s="381"/>
    </row>
    <row r="603" spans="1:9" ht="43.5" customHeight="1">
      <c r="A603" s="493" t="s">
        <v>288</v>
      </c>
      <c r="B603" s="493"/>
      <c r="C603" s="493"/>
      <c r="D603" s="493"/>
      <c r="E603" s="694"/>
      <c r="F603" s="694"/>
      <c r="G603" s="694"/>
      <c r="H603" s="694"/>
      <c r="I603" s="694"/>
    </row>
    <row r="604" spans="1:9" ht="15" thickBot="1">
      <c r="A604" s="405"/>
      <c r="B604" s="405"/>
      <c r="C604" s="405"/>
      <c r="D604" s="405"/>
      <c r="E604" s="12"/>
      <c r="F604" s="12"/>
      <c r="G604" s="12"/>
      <c r="H604" s="12"/>
      <c r="I604" s="12"/>
    </row>
    <row r="605" spans="1:9" ht="55.5" customHeight="1" thickBot="1">
      <c r="A605" s="695" t="s">
        <v>289</v>
      </c>
      <c r="B605" s="696"/>
      <c r="C605" s="697"/>
      <c r="D605" s="698"/>
    </row>
    <row r="606" spans="1:9" ht="24.75" customHeight="1" thickBot="1">
      <c r="A606" s="520" t="s">
        <v>55</v>
      </c>
      <c r="B606" s="699"/>
      <c r="C606" s="700" t="s">
        <v>56</v>
      </c>
      <c r="D606" s="701"/>
    </row>
    <row r="607" spans="1:9" ht="20.25" customHeight="1" thickBot="1">
      <c r="A607" s="681"/>
      <c r="B607" s="682"/>
      <c r="C607" s="683"/>
      <c r="D607" s="684"/>
    </row>
    <row r="608" spans="1:9" ht="20.25" customHeight="1">
      <c r="A608" s="406"/>
      <c r="B608" s="406"/>
      <c r="C608" s="406"/>
      <c r="D608" s="406"/>
    </row>
    <row r="609" spans="1:7" ht="20.25" customHeight="1">
      <c r="A609" s="406"/>
      <c r="B609" s="406"/>
      <c r="C609" s="406"/>
      <c r="D609" s="406"/>
    </row>
    <row r="610" spans="1:7" ht="20.25" customHeight="1">
      <c r="A610" s="406"/>
      <c r="B610" s="406"/>
      <c r="C610" s="406"/>
      <c r="D610" s="406"/>
    </row>
    <row r="611" spans="1:7" ht="20.25" customHeight="1">
      <c r="A611" s="406"/>
      <c r="B611" s="406"/>
      <c r="C611" s="406"/>
      <c r="D611" s="406"/>
    </row>
    <row r="612" spans="1:7" s="486" customFormat="1" ht="20.25" customHeight="1">
      <c r="A612" s="406"/>
      <c r="B612" s="406"/>
      <c r="C612" s="406"/>
      <c r="D612" s="406"/>
    </row>
    <row r="613" spans="1:7" ht="20.25" customHeight="1">
      <c r="A613" s="406"/>
      <c r="B613" s="406"/>
      <c r="C613" s="406"/>
      <c r="D613" s="406"/>
    </row>
    <row r="614" spans="1:7" ht="14.25">
      <c r="A614" s="381" t="s">
        <v>290</v>
      </c>
      <c r="B614" s="381"/>
      <c r="C614" s="381"/>
    </row>
    <row r="615" spans="1:7" ht="14.25">
      <c r="A615" s="537" t="s">
        <v>291</v>
      </c>
      <c r="B615" s="537"/>
      <c r="C615" s="537"/>
    </row>
    <row r="616" spans="1:7" ht="15" thickBot="1">
      <c r="A616" s="381"/>
      <c r="B616" s="381"/>
      <c r="C616" s="381"/>
    </row>
    <row r="617" spans="1:7" ht="24.75" thickBot="1">
      <c r="A617" s="685" t="s">
        <v>292</v>
      </c>
      <c r="B617" s="686"/>
      <c r="C617" s="686"/>
      <c r="D617" s="687"/>
      <c r="E617" s="407" t="s">
        <v>282</v>
      </c>
      <c r="F617" s="408" t="s">
        <v>283</v>
      </c>
      <c r="G617" s="409"/>
    </row>
    <row r="618" spans="1:7" ht="14.25" customHeight="1" thickBot="1">
      <c r="A618" s="669" t="s">
        <v>293</v>
      </c>
      <c r="B618" s="670"/>
      <c r="C618" s="670"/>
      <c r="D618" s="671"/>
      <c r="E618" s="410">
        <f>SUM(E619:E626)</f>
        <v>1006977.11</v>
      </c>
      <c r="F618" s="410">
        <f>SUM(F619:F626)</f>
        <v>855234.84</v>
      </c>
      <c r="G618" s="411"/>
    </row>
    <row r="619" spans="1:7">
      <c r="A619" s="663" t="s">
        <v>294</v>
      </c>
      <c r="B619" s="664"/>
      <c r="C619" s="664"/>
      <c r="D619" s="665"/>
      <c r="E619" s="412">
        <v>1006977.11</v>
      </c>
      <c r="F619" s="413">
        <v>855234.84</v>
      </c>
      <c r="G619" s="161"/>
    </row>
    <row r="620" spans="1:7">
      <c r="A620" s="657" t="s">
        <v>295</v>
      </c>
      <c r="B620" s="658"/>
      <c r="C620" s="658"/>
      <c r="D620" s="659"/>
      <c r="E620" s="414"/>
      <c r="F620" s="415"/>
      <c r="G620" s="161"/>
    </row>
    <row r="621" spans="1:7">
      <c r="A621" s="657" t="s">
        <v>296</v>
      </c>
      <c r="B621" s="658"/>
      <c r="C621" s="658"/>
      <c r="D621" s="659"/>
      <c r="E621" s="414"/>
      <c r="F621" s="415"/>
      <c r="G621" s="161"/>
    </row>
    <row r="622" spans="1:7">
      <c r="A622" s="678" t="s">
        <v>297</v>
      </c>
      <c r="B622" s="679"/>
      <c r="C622" s="679"/>
      <c r="D622" s="680"/>
      <c r="E622" s="414"/>
      <c r="F622" s="415"/>
      <c r="G622" s="161"/>
    </row>
    <row r="623" spans="1:7">
      <c r="A623" s="657" t="s">
        <v>298</v>
      </c>
      <c r="B623" s="658"/>
      <c r="C623" s="658"/>
      <c r="D623" s="659"/>
      <c r="E623" s="414"/>
      <c r="F623" s="415"/>
      <c r="G623" s="161"/>
    </row>
    <row r="624" spans="1:7">
      <c r="A624" s="660" t="s">
        <v>299</v>
      </c>
      <c r="B624" s="661"/>
      <c r="C624" s="661"/>
      <c r="D624" s="662"/>
      <c r="E624" s="414"/>
      <c r="F624" s="415"/>
      <c r="G624" s="161"/>
    </row>
    <row r="625" spans="1:7">
      <c r="A625" s="660" t="s">
        <v>300</v>
      </c>
      <c r="B625" s="661"/>
      <c r="C625" s="661"/>
      <c r="D625" s="662"/>
      <c r="E625" s="414"/>
      <c r="F625" s="415"/>
      <c r="G625" s="161"/>
    </row>
    <row r="626" spans="1:7" ht="14.25" thickBot="1">
      <c r="A626" s="666" t="s">
        <v>301</v>
      </c>
      <c r="B626" s="667"/>
      <c r="C626" s="667"/>
      <c r="D626" s="668"/>
      <c r="E626" s="416"/>
      <c r="F626" s="417"/>
      <c r="G626" s="161"/>
    </row>
    <row r="627" spans="1:7" ht="14.25" thickBot="1">
      <c r="A627" s="669" t="s">
        <v>302</v>
      </c>
      <c r="B627" s="670"/>
      <c r="C627" s="670"/>
      <c r="D627" s="671"/>
      <c r="E627" s="418">
        <v>-1140.43</v>
      </c>
      <c r="F627" s="419">
        <v>-1836.04</v>
      </c>
      <c r="G627" s="420"/>
    </row>
    <row r="628" spans="1:7" ht="14.25" thickBot="1">
      <c r="A628" s="672" t="s">
        <v>303</v>
      </c>
      <c r="B628" s="673"/>
      <c r="C628" s="673"/>
      <c r="D628" s="674"/>
      <c r="E628" s="421"/>
      <c r="F628" s="422"/>
      <c r="G628" s="420"/>
    </row>
    <row r="629" spans="1:7" ht="14.25" thickBot="1">
      <c r="A629" s="672" t="s">
        <v>304</v>
      </c>
      <c r="B629" s="673"/>
      <c r="C629" s="673"/>
      <c r="D629" s="674"/>
      <c r="E629" s="418"/>
      <c r="F629" s="419"/>
      <c r="G629" s="420"/>
    </row>
    <row r="630" spans="1:7" ht="14.25" thickBot="1">
      <c r="A630" s="675" t="s">
        <v>305</v>
      </c>
      <c r="B630" s="676"/>
      <c r="C630" s="676"/>
      <c r="D630" s="677"/>
      <c r="E630" s="418"/>
      <c r="F630" s="419"/>
      <c r="G630" s="420"/>
    </row>
    <row r="631" spans="1:7" ht="14.25" thickBot="1">
      <c r="A631" s="675" t="s">
        <v>306</v>
      </c>
      <c r="B631" s="676"/>
      <c r="C631" s="676"/>
      <c r="D631" s="677"/>
      <c r="E631" s="410">
        <f>E632+E640+E643+E646</f>
        <v>780</v>
      </c>
      <c r="F631" s="410">
        <f>SUM(F632+F640+F643+F646)</f>
        <v>894.1</v>
      </c>
      <c r="G631" s="411"/>
    </row>
    <row r="632" spans="1:7">
      <c r="A632" s="663" t="s">
        <v>307</v>
      </c>
      <c r="B632" s="664"/>
      <c r="C632" s="664"/>
      <c r="D632" s="665"/>
      <c r="E632" s="423">
        <f>SUM(E633:E639)</f>
        <v>0</v>
      </c>
      <c r="F632" s="423">
        <f>SUM(F633:F639)</f>
        <v>0</v>
      </c>
      <c r="G632" s="424"/>
    </row>
    <row r="633" spans="1:7">
      <c r="A633" s="654" t="s">
        <v>308</v>
      </c>
      <c r="B633" s="655"/>
      <c r="C633" s="655"/>
      <c r="D633" s="656"/>
      <c r="E633" s="425"/>
      <c r="F633" s="426"/>
      <c r="G633" s="427"/>
    </row>
    <row r="634" spans="1:7">
      <c r="A634" s="654" t="s">
        <v>309</v>
      </c>
      <c r="B634" s="655"/>
      <c r="C634" s="655"/>
      <c r="D634" s="656"/>
      <c r="E634" s="425"/>
      <c r="F634" s="426"/>
      <c r="G634" s="427"/>
    </row>
    <row r="635" spans="1:7">
      <c r="A635" s="654" t="s">
        <v>310</v>
      </c>
      <c r="B635" s="655"/>
      <c r="C635" s="655"/>
      <c r="D635" s="656"/>
      <c r="E635" s="425"/>
      <c r="F635" s="426"/>
      <c r="G635" s="427"/>
    </row>
    <row r="636" spans="1:7">
      <c r="A636" s="654" t="s">
        <v>311</v>
      </c>
      <c r="B636" s="655"/>
      <c r="C636" s="655"/>
      <c r="D636" s="656"/>
      <c r="E636" s="425"/>
      <c r="F636" s="426"/>
      <c r="G636" s="427"/>
    </row>
    <row r="637" spans="1:7">
      <c r="A637" s="654" t="s">
        <v>312</v>
      </c>
      <c r="B637" s="655"/>
      <c r="C637" s="655"/>
      <c r="D637" s="656"/>
      <c r="E637" s="425"/>
      <c r="F637" s="426"/>
      <c r="G637" s="427"/>
    </row>
    <row r="638" spans="1:7">
      <c r="A638" s="654" t="s">
        <v>313</v>
      </c>
      <c r="B638" s="655"/>
      <c r="C638" s="655"/>
      <c r="D638" s="656"/>
      <c r="E638" s="425"/>
      <c r="F638" s="426"/>
      <c r="G638" s="427"/>
    </row>
    <row r="639" spans="1:7">
      <c r="A639" s="654" t="s">
        <v>314</v>
      </c>
      <c r="B639" s="655"/>
      <c r="C639" s="655"/>
      <c r="D639" s="656"/>
      <c r="E639" s="425"/>
      <c r="F639" s="426"/>
      <c r="G639" s="427"/>
    </row>
    <row r="640" spans="1:7">
      <c r="A640" s="660" t="s">
        <v>315</v>
      </c>
      <c r="B640" s="661"/>
      <c r="C640" s="661"/>
      <c r="D640" s="662"/>
      <c r="E640" s="428">
        <f>SUM(E641:E642)</f>
        <v>0</v>
      </c>
      <c r="F640" s="428">
        <f>SUM(F641:F642)</f>
        <v>0</v>
      </c>
      <c r="G640" s="424"/>
    </row>
    <row r="641" spans="1:7">
      <c r="A641" s="654" t="s">
        <v>316</v>
      </c>
      <c r="B641" s="655"/>
      <c r="C641" s="655"/>
      <c r="D641" s="656"/>
      <c r="E641" s="425"/>
      <c r="F641" s="426"/>
      <c r="G641" s="427"/>
    </row>
    <row r="642" spans="1:7">
      <c r="A642" s="654" t="s">
        <v>317</v>
      </c>
      <c r="B642" s="655"/>
      <c r="C642" s="655"/>
      <c r="D642" s="656"/>
      <c r="E642" s="425"/>
      <c r="F642" s="426"/>
      <c r="G642" s="427"/>
    </row>
    <row r="643" spans="1:7">
      <c r="A643" s="657" t="s">
        <v>318</v>
      </c>
      <c r="B643" s="658"/>
      <c r="C643" s="658"/>
      <c r="D643" s="659"/>
      <c r="E643" s="428">
        <f>SUM(E644:E645)</f>
        <v>0</v>
      </c>
      <c r="F643" s="428">
        <f>SUM(F644:F645)</f>
        <v>0</v>
      </c>
      <c r="G643" s="424"/>
    </row>
    <row r="644" spans="1:7">
      <c r="A644" s="654" t="s">
        <v>319</v>
      </c>
      <c r="B644" s="655"/>
      <c r="C644" s="655"/>
      <c r="D644" s="656"/>
      <c r="E644" s="425"/>
      <c r="F644" s="426"/>
      <c r="G644" s="427"/>
    </row>
    <row r="645" spans="1:7">
      <c r="A645" s="654" t="s">
        <v>320</v>
      </c>
      <c r="B645" s="655"/>
      <c r="C645" s="655"/>
      <c r="D645" s="656"/>
      <c r="E645" s="425"/>
      <c r="F645" s="426"/>
      <c r="G645" s="427"/>
    </row>
    <row r="646" spans="1:7">
      <c r="A646" s="657" t="s">
        <v>321</v>
      </c>
      <c r="B646" s="658"/>
      <c r="C646" s="658"/>
      <c r="D646" s="659"/>
      <c r="E646" s="428">
        <f>SUM(E647:E660)</f>
        <v>780</v>
      </c>
      <c r="F646" s="428">
        <f>SUM(F647:F660)</f>
        <v>894.1</v>
      </c>
      <c r="G646" s="424"/>
    </row>
    <row r="647" spans="1:7">
      <c r="A647" s="654" t="s">
        <v>322</v>
      </c>
      <c r="B647" s="655"/>
      <c r="C647" s="655"/>
      <c r="D647" s="656"/>
      <c r="E647" s="414"/>
      <c r="F647" s="415"/>
      <c r="G647" s="161"/>
    </row>
    <row r="648" spans="1:7">
      <c r="A648" s="654" t="s">
        <v>323</v>
      </c>
      <c r="B648" s="655"/>
      <c r="C648" s="655"/>
      <c r="D648" s="656"/>
      <c r="E648" s="414"/>
      <c r="F648" s="415"/>
      <c r="G648" s="161"/>
    </row>
    <row r="649" spans="1:7">
      <c r="A649" s="654" t="s">
        <v>324</v>
      </c>
      <c r="B649" s="655"/>
      <c r="C649" s="655"/>
      <c r="D649" s="656"/>
      <c r="E649" s="429"/>
      <c r="F649" s="430"/>
      <c r="G649" s="161"/>
    </row>
    <row r="650" spans="1:7">
      <c r="A650" s="654" t="s">
        <v>325</v>
      </c>
      <c r="B650" s="655"/>
      <c r="C650" s="655"/>
      <c r="D650" s="656"/>
      <c r="E650" s="414"/>
      <c r="F650" s="415"/>
      <c r="G650" s="161"/>
    </row>
    <row r="651" spans="1:7">
      <c r="A651" s="654" t="s">
        <v>326</v>
      </c>
      <c r="B651" s="655"/>
      <c r="C651" s="655"/>
      <c r="D651" s="656"/>
      <c r="E651" s="414"/>
      <c r="F651" s="415"/>
      <c r="G651" s="161"/>
    </row>
    <row r="652" spans="1:7">
      <c r="A652" s="654" t="s">
        <v>327</v>
      </c>
      <c r="B652" s="655"/>
      <c r="C652" s="655"/>
      <c r="D652" s="656"/>
      <c r="E652" s="414"/>
      <c r="F652" s="415"/>
      <c r="G652" s="161"/>
    </row>
    <row r="653" spans="1:7">
      <c r="A653" s="654" t="s">
        <v>328</v>
      </c>
      <c r="B653" s="655"/>
      <c r="C653" s="655"/>
      <c r="D653" s="656"/>
      <c r="E653" s="414"/>
      <c r="F653" s="415"/>
      <c r="G653" s="161"/>
    </row>
    <row r="654" spans="1:7">
      <c r="A654" s="654" t="s">
        <v>329</v>
      </c>
      <c r="B654" s="655"/>
      <c r="C654" s="655"/>
      <c r="D654" s="656"/>
      <c r="E654" s="414"/>
      <c r="F654" s="415"/>
      <c r="G654" s="161"/>
    </row>
    <row r="655" spans="1:7">
      <c r="A655" s="654" t="s">
        <v>330</v>
      </c>
      <c r="B655" s="655"/>
      <c r="C655" s="655"/>
      <c r="D655" s="656"/>
      <c r="E655" s="414"/>
      <c r="F655" s="415"/>
      <c r="G655" s="161"/>
    </row>
    <row r="656" spans="1:7">
      <c r="A656" s="642" t="s">
        <v>331</v>
      </c>
      <c r="B656" s="643"/>
      <c r="C656" s="643"/>
      <c r="D656" s="644"/>
      <c r="E656" s="414"/>
      <c r="F656" s="415"/>
      <c r="G656" s="161"/>
    </row>
    <row r="657" spans="1:7">
      <c r="A657" s="642" t="s">
        <v>332</v>
      </c>
      <c r="B657" s="643"/>
      <c r="C657" s="643"/>
      <c r="D657" s="644"/>
      <c r="E657" s="414"/>
      <c r="F657" s="415"/>
      <c r="G657" s="161"/>
    </row>
    <row r="658" spans="1:7">
      <c r="A658" s="642" t="s">
        <v>333</v>
      </c>
      <c r="B658" s="643"/>
      <c r="C658" s="643"/>
      <c r="D658" s="644"/>
      <c r="E658" s="414"/>
      <c r="F658" s="415"/>
      <c r="G658" s="161"/>
    </row>
    <row r="659" spans="1:7">
      <c r="A659" s="645" t="s">
        <v>334</v>
      </c>
      <c r="B659" s="646"/>
      <c r="C659" s="646"/>
      <c r="D659" s="647"/>
      <c r="E659" s="414"/>
      <c r="F659" s="415"/>
      <c r="G659" s="161"/>
    </row>
    <row r="660" spans="1:7" ht="14.25" thickBot="1">
      <c r="A660" s="648" t="s">
        <v>335</v>
      </c>
      <c r="B660" s="649"/>
      <c r="C660" s="649"/>
      <c r="D660" s="650"/>
      <c r="E660" s="414">
        <v>780</v>
      </c>
      <c r="F660" s="415">
        <v>894.1</v>
      </c>
      <c r="G660" s="161"/>
    </row>
    <row r="661" spans="1:7" ht="14.25" thickBot="1">
      <c r="A661" s="651" t="s">
        <v>336</v>
      </c>
      <c r="B661" s="652"/>
      <c r="C661" s="652"/>
      <c r="D661" s="653"/>
      <c r="E661" s="431">
        <f>SUM(E618+E627+E628+E629+E630+E631)</f>
        <v>1006616.6799999999</v>
      </c>
      <c r="F661" s="431">
        <f>SUM(F618+F627+F628+F629+F630+F631)</f>
        <v>854292.89999999991</v>
      </c>
      <c r="G661" s="411"/>
    </row>
    <row r="662" spans="1:7">
      <c r="A662" s="432"/>
      <c r="B662" s="432"/>
      <c r="C662" s="432"/>
      <c r="D662" s="432"/>
      <c r="E662" s="433"/>
      <c r="F662" s="433"/>
      <c r="G662" s="411"/>
    </row>
    <row r="663" spans="1:7" ht="20.45" customHeight="1">
      <c r="A663" s="432"/>
      <c r="B663" s="432"/>
      <c r="C663" s="432"/>
      <c r="D663" s="432"/>
      <c r="E663" s="433"/>
      <c r="F663" s="433"/>
      <c r="G663" s="411"/>
    </row>
    <row r="664" spans="1:7" ht="33.6" customHeight="1"/>
    <row r="665" spans="1:7">
      <c r="A665" s="607" t="s">
        <v>337</v>
      </c>
      <c r="B665" s="608"/>
      <c r="C665" s="608"/>
      <c r="D665" s="608"/>
    </row>
    <row r="666" spans="1:7" ht="15.75" thickBot="1">
      <c r="A666" s="381"/>
      <c r="B666" s="381"/>
      <c r="C666" s="205"/>
    </row>
    <row r="667" spans="1:7" ht="15.75">
      <c r="A667" s="633" t="s">
        <v>338</v>
      </c>
      <c r="B667" s="634"/>
      <c r="C667" s="635" t="s">
        <v>282</v>
      </c>
      <c r="D667" s="635" t="s">
        <v>283</v>
      </c>
    </row>
    <row r="668" spans="1:7" ht="15.75" thickBot="1">
      <c r="A668" s="638"/>
      <c r="B668" s="639"/>
      <c r="C668" s="636"/>
      <c r="D668" s="637"/>
    </row>
    <row r="669" spans="1:7">
      <c r="A669" s="640" t="s">
        <v>339</v>
      </c>
      <c r="B669" s="641"/>
      <c r="C669" s="395">
        <v>1110355.42</v>
      </c>
      <c r="D669" s="396">
        <v>1016443.7</v>
      </c>
    </row>
    <row r="670" spans="1:7">
      <c r="A670" s="627" t="s">
        <v>340</v>
      </c>
      <c r="B670" s="628"/>
      <c r="C670" s="390">
        <v>0</v>
      </c>
      <c r="D670" s="391"/>
    </row>
    <row r="671" spans="1:7">
      <c r="A671" s="629" t="s">
        <v>341</v>
      </c>
      <c r="B671" s="630"/>
      <c r="C671" s="390">
        <v>239866.98</v>
      </c>
      <c r="D671" s="391">
        <v>274013.56</v>
      </c>
    </row>
    <row r="672" spans="1:7">
      <c r="A672" s="620" t="s">
        <v>342</v>
      </c>
      <c r="B672" s="621"/>
      <c r="C672" s="390">
        <v>0</v>
      </c>
      <c r="D672" s="391"/>
    </row>
    <row r="673" spans="1:4">
      <c r="A673" s="631" t="s">
        <v>343</v>
      </c>
      <c r="B673" s="632"/>
      <c r="C673" s="390">
        <v>0</v>
      </c>
      <c r="D673" s="391"/>
    </row>
    <row r="674" spans="1:4">
      <c r="A674" s="631" t="s">
        <v>344</v>
      </c>
      <c r="B674" s="632"/>
      <c r="C674" s="390">
        <v>9705.65</v>
      </c>
      <c r="D674" s="391">
        <v>9559.51</v>
      </c>
    </row>
    <row r="675" spans="1:4">
      <c r="A675" s="631" t="s">
        <v>345</v>
      </c>
      <c r="B675" s="632"/>
      <c r="C675" s="390">
        <v>0</v>
      </c>
      <c r="D675" s="391"/>
    </row>
    <row r="676" spans="1:4" ht="21.75" customHeight="1">
      <c r="A676" s="618" t="s">
        <v>346</v>
      </c>
      <c r="B676" s="619"/>
      <c r="C676" s="390">
        <v>2435.4</v>
      </c>
      <c r="D676" s="391">
        <v>1279.2</v>
      </c>
    </row>
    <row r="677" spans="1:4">
      <c r="A677" s="620" t="s">
        <v>347</v>
      </c>
      <c r="B677" s="621"/>
      <c r="C677" s="434">
        <v>0</v>
      </c>
      <c r="D677" s="391">
        <v>0</v>
      </c>
    </row>
    <row r="678" spans="1:4" ht="14.25" thickBot="1">
      <c r="A678" s="622" t="s">
        <v>17</v>
      </c>
      <c r="B678" s="623"/>
      <c r="C678" s="435">
        <v>0</v>
      </c>
      <c r="D678" s="436">
        <v>0</v>
      </c>
    </row>
    <row r="679" spans="1:4" ht="16.5" thickBot="1">
      <c r="A679" s="534" t="s">
        <v>91</v>
      </c>
      <c r="B679" s="536"/>
      <c r="C679" s="437">
        <f>SUM(C669:C678)</f>
        <v>1362363.4499999997</v>
      </c>
      <c r="D679" s="437">
        <f>SUM(D669:D678)</f>
        <v>1301295.97</v>
      </c>
    </row>
    <row r="708" spans="1:6" s="485" customFormat="1"/>
    <row r="712" spans="1:6" ht="14.25">
      <c r="A712" s="537" t="s">
        <v>348</v>
      </c>
      <c r="B712" s="537"/>
      <c r="C712" s="537"/>
    </row>
    <row r="713" spans="1:6" ht="15" thickBot="1">
      <c r="A713" s="381"/>
      <c r="B713" s="381"/>
      <c r="C713" s="381"/>
    </row>
    <row r="714" spans="1:6" ht="26.25" thickBot="1">
      <c r="A714" s="624" t="s">
        <v>349</v>
      </c>
      <c r="B714" s="625"/>
      <c r="C714" s="625"/>
      <c r="D714" s="626"/>
      <c r="E714" s="384" t="s">
        <v>282</v>
      </c>
      <c r="F714" s="207" t="s">
        <v>283</v>
      </c>
    </row>
    <row r="715" spans="1:6" ht="14.25" thickBot="1">
      <c r="A715" s="525" t="s">
        <v>350</v>
      </c>
      <c r="B715" s="526"/>
      <c r="C715" s="526"/>
      <c r="D715" s="527"/>
      <c r="E715" s="438">
        <f>E716+E717+E718</f>
        <v>0</v>
      </c>
      <c r="F715" s="438">
        <f>F716+F717+F718</f>
        <v>0</v>
      </c>
    </row>
    <row r="716" spans="1:6">
      <c r="A716" s="609" t="s">
        <v>351</v>
      </c>
      <c r="B716" s="610"/>
      <c r="C716" s="610"/>
      <c r="D716" s="611"/>
      <c r="E716" s="439"/>
      <c r="F716" s="440"/>
    </row>
    <row r="717" spans="1:6">
      <c r="A717" s="508" t="s">
        <v>352</v>
      </c>
      <c r="B717" s="509"/>
      <c r="C717" s="509"/>
      <c r="D717" s="510"/>
      <c r="E717" s="441"/>
      <c r="F717" s="442"/>
    </row>
    <row r="718" spans="1:6" ht="14.25" thickBot="1">
      <c r="A718" s="601" t="s">
        <v>353</v>
      </c>
      <c r="B718" s="602"/>
      <c r="C718" s="602"/>
      <c r="D718" s="603"/>
      <c r="E718" s="443"/>
      <c r="F718" s="444"/>
    </row>
    <row r="719" spans="1:6" ht="14.25" thickBot="1">
      <c r="A719" s="612" t="s">
        <v>354</v>
      </c>
      <c r="B719" s="613"/>
      <c r="C719" s="613"/>
      <c r="D719" s="614"/>
      <c r="E719" s="438">
        <v>0</v>
      </c>
      <c r="F719" s="445">
        <v>0</v>
      </c>
    </row>
    <row r="720" spans="1:6" ht="14.25" thickBot="1">
      <c r="A720" s="615" t="s">
        <v>355</v>
      </c>
      <c r="B720" s="616"/>
      <c r="C720" s="616"/>
      <c r="D720" s="617"/>
      <c r="E720" s="446">
        <f>SUM(E721:E730)</f>
        <v>8049.85</v>
      </c>
      <c r="F720" s="446">
        <f>SUM(F721:F730)</f>
        <v>8097.0499999999993</v>
      </c>
    </row>
    <row r="721" spans="1:6">
      <c r="A721" s="528" t="s">
        <v>356</v>
      </c>
      <c r="B721" s="529"/>
      <c r="C721" s="529"/>
      <c r="D721" s="530"/>
      <c r="E721" s="447"/>
      <c r="F721" s="447"/>
    </row>
    <row r="722" spans="1:6">
      <c r="A722" s="531" t="s">
        <v>357</v>
      </c>
      <c r="B722" s="532"/>
      <c r="C722" s="532"/>
      <c r="D722" s="533"/>
      <c r="E722" s="448"/>
      <c r="F722" s="448"/>
    </row>
    <row r="723" spans="1:6">
      <c r="A723" s="531" t="s">
        <v>358</v>
      </c>
      <c r="B723" s="532"/>
      <c r="C723" s="532"/>
      <c r="D723" s="533"/>
      <c r="E723" s="441"/>
      <c r="F723" s="441"/>
    </row>
    <row r="724" spans="1:6">
      <c r="A724" s="531" t="s">
        <v>359</v>
      </c>
      <c r="B724" s="532"/>
      <c r="C724" s="532"/>
      <c r="D724" s="533"/>
      <c r="E724" s="441"/>
      <c r="F724" s="442"/>
    </row>
    <row r="725" spans="1:6">
      <c r="A725" s="531" t="s">
        <v>360</v>
      </c>
      <c r="B725" s="532"/>
      <c r="C725" s="532"/>
      <c r="D725" s="533"/>
      <c r="E725" s="441">
        <v>444.3</v>
      </c>
      <c r="F725" s="442"/>
    </row>
    <row r="726" spans="1:6">
      <c r="A726" s="531" t="s">
        <v>361</v>
      </c>
      <c r="B726" s="532"/>
      <c r="C726" s="532"/>
      <c r="D726" s="533"/>
      <c r="E726" s="449"/>
      <c r="F726" s="450">
        <v>3617.65</v>
      </c>
    </row>
    <row r="727" spans="1:6">
      <c r="A727" s="531" t="s">
        <v>362</v>
      </c>
      <c r="B727" s="532"/>
      <c r="C727" s="532"/>
      <c r="D727" s="533"/>
      <c r="E727" s="449"/>
      <c r="F727" s="450"/>
    </row>
    <row r="728" spans="1:6">
      <c r="A728" s="508" t="s">
        <v>363</v>
      </c>
      <c r="B728" s="509"/>
      <c r="C728" s="509"/>
      <c r="D728" s="510"/>
      <c r="E728" s="441"/>
      <c r="F728" s="442"/>
    </row>
    <row r="729" spans="1:6">
      <c r="A729" s="508" t="s">
        <v>364</v>
      </c>
      <c r="B729" s="509"/>
      <c r="C729" s="509"/>
      <c r="D729" s="510"/>
      <c r="E729" s="449"/>
      <c r="F729" s="450"/>
    </row>
    <row r="730" spans="1:6" ht="14.25" thickBot="1">
      <c r="A730" s="601" t="s">
        <v>365</v>
      </c>
      <c r="B730" s="602"/>
      <c r="C730" s="602"/>
      <c r="D730" s="603"/>
      <c r="E730" s="449">
        <v>7605.55</v>
      </c>
      <c r="F730" s="450">
        <v>4479.3999999999996</v>
      </c>
    </row>
    <row r="731" spans="1:6" ht="14.25" thickBot="1">
      <c r="A731" s="604" t="s">
        <v>91</v>
      </c>
      <c r="B731" s="605"/>
      <c r="C731" s="605"/>
      <c r="D731" s="606"/>
      <c r="E731" s="259">
        <f>SUM(E715+E719+E720)</f>
        <v>8049.85</v>
      </c>
      <c r="F731" s="259">
        <f>SUM(F715+F719+F720)</f>
        <v>8097.0499999999993</v>
      </c>
    </row>
    <row r="734" spans="1:6">
      <c r="A734" s="607" t="s">
        <v>366</v>
      </c>
      <c r="B734" s="608"/>
      <c r="C734" s="608"/>
      <c r="D734" s="608"/>
    </row>
    <row r="735" spans="1:6" ht="15.75" thickBot="1">
      <c r="A735" s="381"/>
      <c r="B735" s="381"/>
      <c r="C735" s="205"/>
      <c r="D735" s="205"/>
    </row>
    <row r="736" spans="1:6" ht="26.25" thickBot="1">
      <c r="A736" s="538" t="s">
        <v>367</v>
      </c>
      <c r="B736" s="539"/>
      <c r="C736" s="539"/>
      <c r="D736" s="540"/>
      <c r="E736" s="384" t="s">
        <v>282</v>
      </c>
      <c r="F736" s="207" t="s">
        <v>283</v>
      </c>
    </row>
    <row r="737" spans="1:6" ht="30.75" customHeight="1" thickBot="1">
      <c r="A737" s="592" t="s">
        <v>368</v>
      </c>
      <c r="B737" s="593"/>
      <c r="C737" s="593"/>
      <c r="D737" s="594"/>
      <c r="E737" s="451"/>
      <c r="F737" s="451"/>
    </row>
    <row r="738" spans="1:6" ht="14.25" thickBot="1">
      <c r="A738" s="525" t="s">
        <v>369</v>
      </c>
      <c r="B738" s="526"/>
      <c r="C738" s="526"/>
      <c r="D738" s="527"/>
      <c r="E738" s="386">
        <f>SUM(E739+E740+E745)</f>
        <v>26358.309999999998</v>
      </c>
      <c r="F738" s="386">
        <f>SUM(F739+F740+F745)</f>
        <v>22047.49</v>
      </c>
    </row>
    <row r="739" spans="1:6">
      <c r="A739" s="595" t="s">
        <v>370</v>
      </c>
      <c r="B739" s="596"/>
      <c r="C739" s="596"/>
      <c r="D739" s="597"/>
      <c r="E739" s="287"/>
      <c r="F739" s="287"/>
    </row>
    <row r="740" spans="1:6">
      <c r="A740" s="598" t="s">
        <v>371</v>
      </c>
      <c r="B740" s="599"/>
      <c r="C740" s="599"/>
      <c r="D740" s="600"/>
      <c r="E740" s="452">
        <f>SUM(E742:E744)</f>
        <v>22556.87</v>
      </c>
      <c r="F740" s="452">
        <f>SUM(F742:F744)</f>
        <v>19653.22</v>
      </c>
    </row>
    <row r="741" spans="1:6">
      <c r="A741" s="586" t="s">
        <v>372</v>
      </c>
      <c r="B741" s="587"/>
      <c r="C741" s="587"/>
      <c r="D741" s="588"/>
      <c r="E741" s="453"/>
      <c r="F741" s="453"/>
    </row>
    <row r="742" spans="1:6">
      <c r="A742" s="586" t="s">
        <v>373</v>
      </c>
      <c r="B742" s="587"/>
      <c r="C742" s="587"/>
      <c r="D742" s="588"/>
      <c r="E742" s="453"/>
      <c r="F742" s="453"/>
    </row>
    <row r="743" spans="1:6">
      <c r="A743" s="586" t="s">
        <v>374</v>
      </c>
      <c r="B743" s="587"/>
      <c r="C743" s="587"/>
      <c r="D743" s="588"/>
      <c r="E743" s="390">
        <v>22556.87</v>
      </c>
      <c r="F743" s="390">
        <v>19653.22</v>
      </c>
    </row>
    <row r="744" spans="1:6">
      <c r="A744" s="586" t="s">
        <v>375</v>
      </c>
      <c r="B744" s="587"/>
      <c r="C744" s="587"/>
      <c r="D744" s="588"/>
      <c r="E744" s="390"/>
      <c r="F744" s="390"/>
    </row>
    <row r="745" spans="1:6">
      <c r="A745" s="589" t="s">
        <v>376</v>
      </c>
      <c r="B745" s="590"/>
      <c r="C745" s="590"/>
      <c r="D745" s="591"/>
      <c r="E745" s="452">
        <f>SUM(E746:E750)</f>
        <v>3801.44</v>
      </c>
      <c r="F745" s="452">
        <f>SUM(F746:F750)</f>
        <v>2394.27</v>
      </c>
    </row>
    <row r="746" spans="1:6">
      <c r="A746" s="586" t="s">
        <v>377</v>
      </c>
      <c r="B746" s="587"/>
      <c r="C746" s="587"/>
      <c r="D746" s="588"/>
      <c r="E746" s="390"/>
      <c r="F746" s="390"/>
    </row>
    <row r="747" spans="1:6">
      <c r="A747" s="586" t="s">
        <v>378</v>
      </c>
      <c r="B747" s="587"/>
      <c r="C747" s="587"/>
      <c r="D747" s="588"/>
      <c r="E747" s="390"/>
      <c r="F747" s="390"/>
    </row>
    <row r="748" spans="1:6">
      <c r="A748" s="571" t="s">
        <v>379</v>
      </c>
      <c r="B748" s="572"/>
      <c r="C748" s="572"/>
      <c r="D748" s="573"/>
      <c r="E748" s="390"/>
      <c r="F748" s="390"/>
    </row>
    <row r="749" spans="1:6">
      <c r="A749" s="571" t="s">
        <v>380</v>
      </c>
      <c r="B749" s="572"/>
      <c r="C749" s="572"/>
      <c r="D749" s="573"/>
      <c r="E749" s="390"/>
      <c r="F749" s="390"/>
    </row>
    <row r="750" spans="1:6" ht="14.25" thickBot="1">
      <c r="A750" s="574" t="s">
        <v>381</v>
      </c>
      <c r="B750" s="575"/>
      <c r="C750" s="575"/>
      <c r="D750" s="576"/>
      <c r="E750" s="393">
        <v>3801.44</v>
      </c>
      <c r="F750" s="393">
        <v>2394.27</v>
      </c>
    </row>
    <row r="751" spans="1:6" ht="14.25" thickBot="1">
      <c r="A751" s="577" t="s">
        <v>382</v>
      </c>
      <c r="B751" s="578"/>
      <c r="C751" s="578"/>
      <c r="D751" s="579"/>
      <c r="E751" s="454">
        <f>SUM(E737+E738)</f>
        <v>26358.309999999998</v>
      </c>
      <c r="F751" s="454">
        <f>SUM(F737+F738)</f>
        <v>22047.49</v>
      </c>
    </row>
    <row r="760" spans="1:6" ht="14.25">
      <c r="A760" s="34" t="s">
        <v>383</v>
      </c>
      <c r="B760" s="2"/>
      <c r="C760" s="2"/>
    </row>
    <row r="761" spans="1:6" ht="14.25" thickBot="1">
      <c r="A761"/>
      <c r="B761"/>
      <c r="C761"/>
    </row>
    <row r="762" spans="1:6" ht="32.25" thickBot="1">
      <c r="A762" s="580"/>
      <c r="B762" s="581"/>
      <c r="C762" s="581"/>
      <c r="D762" s="582"/>
      <c r="E762" s="342" t="s">
        <v>282</v>
      </c>
      <c r="F762" s="455" t="s">
        <v>283</v>
      </c>
    </row>
    <row r="763" spans="1:6" ht="14.25" thickBot="1">
      <c r="A763" s="583" t="s">
        <v>384</v>
      </c>
      <c r="B763" s="584"/>
      <c r="C763" s="584"/>
      <c r="D763" s="585"/>
      <c r="E763" s="386">
        <f>SUM(E764:E765)</f>
        <v>0</v>
      </c>
      <c r="F763" s="386">
        <f>SUM(F764:F765)</f>
        <v>0</v>
      </c>
    </row>
    <row r="764" spans="1:6">
      <c r="A764" s="556" t="s">
        <v>385</v>
      </c>
      <c r="B764" s="557"/>
      <c r="C764" s="557"/>
      <c r="D764" s="558"/>
      <c r="E764" s="388"/>
      <c r="F764" s="456"/>
    </row>
    <row r="765" spans="1:6" ht="14.25" thickBot="1">
      <c r="A765" s="559" t="s">
        <v>386</v>
      </c>
      <c r="B765" s="560"/>
      <c r="C765" s="560"/>
      <c r="D765" s="561"/>
      <c r="E765" s="401"/>
      <c r="F765" s="457"/>
    </row>
    <row r="766" spans="1:6" ht="14.25" thickBot="1">
      <c r="A766" s="562" t="s">
        <v>387</v>
      </c>
      <c r="B766" s="563"/>
      <c r="C766" s="563"/>
      <c r="D766" s="564"/>
      <c r="E766" s="386">
        <f>SUM(E767:E768)</f>
        <v>4123.3099999999995</v>
      </c>
      <c r="F766" s="386">
        <f>SUM(F767:F768)</f>
        <v>5571.07</v>
      </c>
    </row>
    <row r="767" spans="1:6" ht="22.5" customHeight="1">
      <c r="A767" s="565" t="s">
        <v>388</v>
      </c>
      <c r="B767" s="566"/>
      <c r="C767" s="566"/>
      <c r="D767" s="567"/>
      <c r="E767" s="395">
        <v>3617.24</v>
      </c>
      <c r="F767" s="396">
        <v>5022.1499999999996</v>
      </c>
    </row>
    <row r="768" spans="1:6" ht="15.75" customHeight="1" thickBot="1">
      <c r="A768" s="568" t="s">
        <v>389</v>
      </c>
      <c r="B768" s="569"/>
      <c r="C768" s="569"/>
      <c r="D768" s="570"/>
      <c r="E768" s="435">
        <v>506.07</v>
      </c>
      <c r="F768" s="436">
        <v>548.91999999999996</v>
      </c>
    </row>
    <row r="769" spans="1:6" ht="14.25" thickBot="1">
      <c r="A769" s="562" t="s">
        <v>390</v>
      </c>
      <c r="B769" s="563"/>
      <c r="C769" s="563"/>
      <c r="D769" s="564"/>
      <c r="E769" s="386">
        <f>SUM(E770:E775)</f>
        <v>0</v>
      </c>
      <c r="F769" s="386">
        <f>SUM(F770:F775)</f>
        <v>61.48</v>
      </c>
    </row>
    <row r="770" spans="1:6">
      <c r="A770" s="544" t="s">
        <v>391</v>
      </c>
      <c r="B770" s="545"/>
      <c r="C770" s="545"/>
      <c r="D770" s="546"/>
      <c r="E770" s="395"/>
      <c r="F770" s="396"/>
    </row>
    <row r="771" spans="1:6">
      <c r="A771" s="547" t="s">
        <v>392</v>
      </c>
      <c r="B771" s="548"/>
      <c r="C771" s="548"/>
      <c r="D771" s="549"/>
      <c r="E771" s="395"/>
      <c r="F771" s="396">
        <v>61.48</v>
      </c>
    </row>
    <row r="772" spans="1:6">
      <c r="A772" s="550" t="s">
        <v>393</v>
      </c>
      <c r="B772" s="551"/>
      <c r="C772" s="551"/>
      <c r="D772" s="552"/>
      <c r="E772" s="390"/>
      <c r="F772" s="391"/>
    </row>
    <row r="773" spans="1:6">
      <c r="A773" s="550" t="s">
        <v>394</v>
      </c>
      <c r="B773" s="551"/>
      <c r="C773" s="551"/>
      <c r="D773" s="552"/>
      <c r="E773" s="435"/>
      <c r="F773" s="436"/>
    </row>
    <row r="774" spans="1:6">
      <c r="A774" s="550" t="s">
        <v>395</v>
      </c>
      <c r="B774" s="551"/>
      <c r="C774" s="551"/>
      <c r="D774" s="552"/>
      <c r="E774" s="435"/>
      <c r="F774" s="436"/>
    </row>
    <row r="775" spans="1:6" ht="14.25" thickBot="1">
      <c r="A775" s="553" t="s">
        <v>396</v>
      </c>
      <c r="B775" s="554"/>
      <c r="C775" s="554"/>
      <c r="D775" s="555"/>
      <c r="E775" s="435"/>
      <c r="F775" s="436"/>
    </row>
    <row r="776" spans="1:6" ht="16.5" thickBot="1">
      <c r="A776" s="534" t="s">
        <v>91</v>
      </c>
      <c r="B776" s="535"/>
      <c r="C776" s="535"/>
      <c r="D776" s="536"/>
      <c r="E776" s="458">
        <f>SUM(E763+E766+E769)</f>
        <v>4123.3099999999995</v>
      </c>
      <c r="F776" s="458">
        <f>SUM(F763+F766+F769)</f>
        <v>5632.5499999999993</v>
      </c>
    </row>
    <row r="781" spans="1:6" ht="14.25">
      <c r="A781" s="537" t="s">
        <v>397</v>
      </c>
      <c r="B781" s="537"/>
      <c r="C781" s="537"/>
    </row>
    <row r="782" spans="1:6" ht="14.25" thickBot="1">
      <c r="A782" s="382"/>
      <c r="B782" s="184"/>
      <c r="C782" s="184"/>
    </row>
    <row r="783" spans="1:6" ht="26.25" thickBot="1">
      <c r="A783" s="538"/>
      <c r="B783" s="539"/>
      <c r="C783" s="539"/>
      <c r="D783" s="540"/>
      <c r="E783" s="384" t="s">
        <v>282</v>
      </c>
      <c r="F783" s="207" t="s">
        <v>283</v>
      </c>
    </row>
    <row r="784" spans="1:6" ht="14.25" thickBot="1">
      <c r="A784" s="525" t="s">
        <v>387</v>
      </c>
      <c r="B784" s="526"/>
      <c r="C784" s="526"/>
      <c r="D784" s="527"/>
      <c r="E784" s="386">
        <f>E785+E786</f>
        <v>0</v>
      </c>
      <c r="F784" s="386">
        <f>F785+F786</f>
        <v>0</v>
      </c>
    </row>
    <row r="785" spans="1:6">
      <c r="A785" s="528" t="s">
        <v>398</v>
      </c>
      <c r="B785" s="529"/>
      <c r="C785" s="529"/>
      <c r="D785" s="530"/>
      <c r="E785" s="388"/>
      <c r="F785" s="456"/>
    </row>
    <row r="786" spans="1:6" ht="14.25" thickBot="1">
      <c r="A786" s="541" t="s">
        <v>399</v>
      </c>
      <c r="B786" s="542"/>
      <c r="C786" s="542"/>
      <c r="D786" s="543"/>
      <c r="E786" s="393"/>
      <c r="F786" s="394"/>
    </row>
    <row r="787" spans="1:6" ht="14.25" thickBot="1">
      <c r="A787" s="525" t="s">
        <v>400</v>
      </c>
      <c r="B787" s="526"/>
      <c r="C787" s="526"/>
      <c r="D787" s="527"/>
      <c r="E787" s="386">
        <f>SUM(E788:E795)</f>
        <v>7841.56</v>
      </c>
      <c r="F787" s="386">
        <f>SUM(F788:F795)</f>
        <v>3045.08</v>
      </c>
    </row>
    <row r="788" spans="1:6">
      <c r="A788" s="528" t="s">
        <v>401</v>
      </c>
      <c r="B788" s="529"/>
      <c r="C788" s="529"/>
      <c r="D788" s="530"/>
      <c r="E788" s="395"/>
      <c r="F788" s="395"/>
    </row>
    <row r="789" spans="1:6">
      <c r="A789" s="531" t="s">
        <v>402</v>
      </c>
      <c r="B789" s="532"/>
      <c r="C789" s="532"/>
      <c r="D789" s="533"/>
      <c r="E789" s="390"/>
      <c r="F789" s="390"/>
    </row>
    <row r="790" spans="1:6">
      <c r="A790" s="531" t="s">
        <v>403</v>
      </c>
      <c r="B790" s="532"/>
      <c r="C790" s="532"/>
      <c r="D790" s="533"/>
      <c r="E790" s="390"/>
      <c r="F790" s="390"/>
    </row>
    <row r="791" spans="1:6">
      <c r="A791" s="508" t="s">
        <v>404</v>
      </c>
      <c r="B791" s="509"/>
      <c r="C791" s="509"/>
      <c r="D791" s="510"/>
      <c r="E791" s="390"/>
      <c r="F791" s="390"/>
    </row>
    <row r="792" spans="1:6">
      <c r="A792" s="508" t="s">
        <v>405</v>
      </c>
      <c r="B792" s="509"/>
      <c r="C792" s="509"/>
      <c r="D792" s="510"/>
      <c r="E792" s="435">
        <v>7841.56</v>
      </c>
      <c r="F792" s="435">
        <v>3045.08</v>
      </c>
    </row>
    <row r="793" spans="1:6">
      <c r="A793" s="508" t="s">
        <v>406</v>
      </c>
      <c r="B793" s="509"/>
      <c r="C793" s="509"/>
      <c r="D793" s="510"/>
      <c r="E793" s="435"/>
      <c r="F793" s="435"/>
    </row>
    <row r="794" spans="1:6">
      <c r="A794" s="508" t="s">
        <v>407</v>
      </c>
      <c r="B794" s="509"/>
      <c r="C794" s="509"/>
      <c r="D794" s="510"/>
      <c r="E794" s="435"/>
      <c r="F794" s="435"/>
    </row>
    <row r="795" spans="1:6" ht="14.25" thickBot="1">
      <c r="A795" s="511" t="s">
        <v>141</v>
      </c>
      <c r="B795" s="512"/>
      <c r="C795" s="512"/>
      <c r="D795" s="513"/>
      <c r="E795" s="435"/>
      <c r="F795" s="435"/>
    </row>
    <row r="796" spans="1:6" ht="14.25" thickBot="1">
      <c r="A796" s="514"/>
      <c r="B796" s="515"/>
      <c r="C796" s="515"/>
      <c r="D796" s="516"/>
      <c r="E796" s="259">
        <f>SUM(E784+E787)</f>
        <v>7841.56</v>
      </c>
      <c r="F796" s="259">
        <f>SUM(F784+F787)</f>
        <v>3045.08</v>
      </c>
    </row>
    <row r="807" spans="1:6" ht="15.75">
      <c r="A807" s="517" t="s">
        <v>408</v>
      </c>
      <c r="B807" s="517"/>
      <c r="C807" s="517"/>
      <c r="D807" s="517"/>
      <c r="E807" s="517"/>
      <c r="F807" s="517"/>
    </row>
    <row r="808" spans="1:6" ht="14.25" thickBot="1">
      <c r="A808" s="459"/>
      <c r="B808" s="244"/>
      <c r="C808" s="244"/>
      <c r="D808" s="244"/>
      <c r="E808" s="244"/>
      <c r="F808" s="244"/>
    </row>
    <row r="809" spans="1:6" ht="14.25" thickBot="1">
      <c r="A809" s="518" t="s">
        <v>409</v>
      </c>
      <c r="B809" s="519"/>
      <c r="C809" s="522" t="s">
        <v>271</v>
      </c>
      <c r="D809" s="523"/>
      <c r="E809" s="523"/>
      <c r="F809" s="524"/>
    </row>
    <row r="810" spans="1:6" ht="14.25" thickBot="1">
      <c r="A810" s="520"/>
      <c r="B810" s="521"/>
      <c r="C810" s="460" t="s">
        <v>264</v>
      </c>
      <c r="D810" s="229" t="s">
        <v>410</v>
      </c>
      <c r="E810" s="461" t="s">
        <v>284</v>
      </c>
      <c r="F810" s="229" t="s">
        <v>287</v>
      </c>
    </row>
    <row r="811" spans="1:6">
      <c r="A811" s="500" t="s">
        <v>411</v>
      </c>
      <c r="B811" s="501"/>
      <c r="C811" s="462">
        <f>SUM(C812:C814)</f>
        <v>0</v>
      </c>
      <c r="D811" s="462">
        <f>SUM(D812:D814)</f>
        <v>0</v>
      </c>
      <c r="E811" s="462">
        <f>SUM(E812:E814)</f>
        <v>0</v>
      </c>
      <c r="F811" s="175">
        <f>SUM(F812:F814)</f>
        <v>41254.239999999998</v>
      </c>
    </row>
    <row r="812" spans="1:6">
      <c r="A812" s="502" t="s">
        <v>412</v>
      </c>
      <c r="B812" s="503"/>
      <c r="C812" s="462">
        <v>0</v>
      </c>
      <c r="D812" s="175">
        <v>0</v>
      </c>
      <c r="E812" s="463">
        <v>0</v>
      </c>
      <c r="F812" s="175">
        <v>41254.239999999998</v>
      </c>
    </row>
    <row r="813" spans="1:6">
      <c r="A813" s="502" t="s">
        <v>413</v>
      </c>
      <c r="B813" s="503"/>
      <c r="C813" s="462"/>
      <c r="D813" s="175"/>
      <c r="E813" s="463"/>
      <c r="F813" s="175"/>
    </row>
    <row r="814" spans="1:6">
      <c r="A814" s="502" t="s">
        <v>413</v>
      </c>
      <c r="B814" s="503"/>
      <c r="C814" s="462"/>
      <c r="D814" s="175"/>
      <c r="E814" s="463"/>
      <c r="F814" s="175"/>
    </row>
    <row r="815" spans="1:6">
      <c r="A815" s="504" t="s">
        <v>414</v>
      </c>
      <c r="B815" s="505"/>
      <c r="C815" s="462">
        <v>0</v>
      </c>
      <c r="D815" s="175">
        <v>0</v>
      </c>
      <c r="E815" s="463">
        <v>0</v>
      </c>
      <c r="F815" s="175">
        <v>0</v>
      </c>
    </row>
    <row r="816" spans="1:6" ht="14.25" thickBot="1">
      <c r="A816" s="506" t="s">
        <v>415</v>
      </c>
      <c r="B816" s="507"/>
      <c r="C816" s="464">
        <v>0</v>
      </c>
      <c r="D816" s="465">
        <v>0</v>
      </c>
      <c r="E816" s="466">
        <v>0</v>
      </c>
      <c r="F816" s="465">
        <v>11363</v>
      </c>
    </row>
    <row r="817" spans="1:6" ht="14.25" thickBot="1">
      <c r="A817" s="491" t="s">
        <v>142</v>
      </c>
      <c r="B817" s="492"/>
      <c r="C817" s="467">
        <f>C811+C815+C816</f>
        <v>0</v>
      </c>
      <c r="D817" s="467">
        <f>D811+D815+D816</f>
        <v>0</v>
      </c>
      <c r="E817" s="467">
        <f>E811+E815+E816</f>
        <v>0</v>
      </c>
      <c r="F817" s="468">
        <f>F811+F815+F816</f>
        <v>52617.24</v>
      </c>
    </row>
    <row r="820" spans="1:6" ht="30" customHeight="1">
      <c r="A820" s="493" t="s">
        <v>416</v>
      </c>
      <c r="B820" s="493"/>
      <c r="C820" s="493"/>
      <c r="D820" s="493"/>
      <c r="E820" s="494"/>
      <c r="F820" s="494"/>
    </row>
    <row r="822" spans="1:6" ht="15">
      <c r="A822" s="495" t="s">
        <v>417</v>
      </c>
      <c r="B822" s="495"/>
      <c r="C822" s="495"/>
      <c r="D822" s="495"/>
    </row>
    <row r="823" spans="1:6" ht="14.25" thickBot="1">
      <c r="A823" s="118"/>
      <c r="B823" s="244"/>
      <c r="C823" s="244"/>
      <c r="D823" s="244"/>
    </row>
    <row r="824" spans="1:6" ht="51.75" thickBot="1">
      <c r="A824" s="496" t="s">
        <v>34</v>
      </c>
      <c r="B824" s="497"/>
      <c r="C824" s="232" t="s">
        <v>418</v>
      </c>
      <c r="D824" s="232" t="s">
        <v>419</v>
      </c>
    </row>
    <row r="825" spans="1:6" ht="14.25" thickBot="1">
      <c r="A825" s="498" t="s">
        <v>420</v>
      </c>
      <c r="B825" s="499"/>
      <c r="C825" s="469">
        <v>85</v>
      </c>
      <c r="D825" s="470">
        <v>94</v>
      </c>
    </row>
    <row r="828" spans="1:6" ht="14.25">
      <c r="A828" s="341" t="s">
        <v>421</v>
      </c>
      <c r="B828" s="12"/>
      <c r="C828" s="12"/>
      <c r="D828" s="12"/>
      <c r="E828" s="12"/>
    </row>
    <row r="829" spans="1:6" ht="16.5" thickBot="1">
      <c r="A829" s="244"/>
      <c r="B829" s="471"/>
      <c r="C829" s="471"/>
      <c r="D829" s="244"/>
      <c r="E829" s="244"/>
    </row>
    <row r="830" spans="1:6" ht="51.75" thickBot="1">
      <c r="A830" s="460" t="s">
        <v>422</v>
      </c>
      <c r="B830" s="229" t="s">
        <v>423</v>
      </c>
      <c r="C830" s="229" t="s">
        <v>157</v>
      </c>
      <c r="D830" s="122" t="s">
        <v>424</v>
      </c>
      <c r="E830" s="121" t="s">
        <v>425</v>
      </c>
    </row>
    <row r="831" spans="1:6">
      <c r="A831" s="472" t="s">
        <v>88</v>
      </c>
      <c r="B831" s="171"/>
      <c r="C831" s="171"/>
      <c r="D831" s="473"/>
      <c r="E831" s="171"/>
    </row>
    <row r="832" spans="1:6">
      <c r="A832" s="474" t="s">
        <v>89</v>
      </c>
      <c r="B832" s="141"/>
      <c r="C832" s="141"/>
      <c r="D832" s="140"/>
      <c r="E832" s="141"/>
    </row>
    <row r="833" spans="1:5">
      <c r="A833" s="474" t="s">
        <v>426</v>
      </c>
      <c r="B833" s="141"/>
      <c r="C833" s="141"/>
      <c r="D833" s="140"/>
      <c r="E833" s="141"/>
    </row>
    <row r="834" spans="1:5">
      <c r="A834" s="474" t="s">
        <v>427</v>
      </c>
      <c r="B834" s="141"/>
      <c r="C834" s="141"/>
      <c r="D834" s="140"/>
      <c r="E834" s="141"/>
    </row>
    <row r="835" spans="1:5">
      <c r="A835" s="474" t="s">
        <v>428</v>
      </c>
      <c r="B835" s="141"/>
      <c r="C835" s="141"/>
      <c r="D835" s="140"/>
      <c r="E835" s="141"/>
    </row>
    <row r="836" spans="1:5">
      <c r="A836" s="474" t="s">
        <v>429</v>
      </c>
      <c r="B836" s="141"/>
      <c r="C836" s="141"/>
      <c r="D836" s="140"/>
      <c r="E836" s="141"/>
    </row>
    <row r="837" spans="1:5">
      <c r="A837" s="474" t="s">
        <v>430</v>
      </c>
      <c r="B837" s="141"/>
      <c r="C837" s="141"/>
      <c r="D837" s="140"/>
      <c r="E837" s="141"/>
    </row>
    <row r="838" spans="1:5" ht="14.25" thickBot="1">
      <c r="A838" s="475" t="s">
        <v>431</v>
      </c>
      <c r="B838" s="476"/>
      <c r="C838" s="476"/>
      <c r="D838" s="477"/>
      <c r="E838" s="476"/>
    </row>
    <row r="850" spans="1:5" ht="14.25">
      <c r="A850" s="341" t="s">
        <v>432</v>
      </c>
      <c r="B850" s="478"/>
      <c r="C850" s="478"/>
      <c r="D850" s="478"/>
      <c r="E850" s="478"/>
    </row>
    <row r="851" spans="1:5" ht="16.5" thickBot="1">
      <c r="A851" s="244"/>
      <c r="B851" s="471"/>
      <c r="C851" s="471"/>
      <c r="D851" s="244"/>
      <c r="E851" s="244"/>
    </row>
    <row r="852" spans="1:5" ht="63.75" thickBot="1">
      <c r="A852" s="479" t="s">
        <v>422</v>
      </c>
      <c r="B852" s="480" t="s">
        <v>423</v>
      </c>
      <c r="C852" s="480" t="s">
        <v>157</v>
      </c>
      <c r="D852" s="481" t="s">
        <v>433</v>
      </c>
      <c r="E852" s="482" t="s">
        <v>425</v>
      </c>
    </row>
    <row r="853" spans="1:5">
      <c r="A853" s="472" t="s">
        <v>88</v>
      </c>
      <c r="B853" s="171"/>
      <c r="C853" s="171"/>
      <c r="D853" s="473"/>
      <c r="E853" s="171"/>
    </row>
    <row r="854" spans="1:5">
      <c r="A854" s="474" t="s">
        <v>89</v>
      </c>
      <c r="B854" s="141"/>
      <c r="C854" s="141"/>
      <c r="D854" s="140"/>
      <c r="E854" s="141"/>
    </row>
    <row r="855" spans="1:5">
      <c r="A855" s="474" t="s">
        <v>426</v>
      </c>
      <c r="B855" s="141"/>
      <c r="C855" s="141"/>
      <c r="D855" s="140"/>
      <c r="E855" s="141"/>
    </row>
    <row r="856" spans="1:5">
      <c r="A856" s="474" t="s">
        <v>427</v>
      </c>
      <c r="B856" s="141"/>
      <c r="C856" s="141"/>
      <c r="D856" s="140"/>
      <c r="E856" s="141"/>
    </row>
    <row r="857" spans="1:5">
      <c r="A857" s="474" t="s">
        <v>428</v>
      </c>
      <c r="B857" s="141"/>
      <c r="C857" s="141"/>
      <c r="D857" s="140"/>
      <c r="E857" s="141"/>
    </row>
    <row r="858" spans="1:5">
      <c r="A858" s="474" t="s">
        <v>429</v>
      </c>
      <c r="B858" s="141"/>
      <c r="C858" s="141"/>
      <c r="D858" s="140"/>
      <c r="E858" s="141"/>
    </row>
    <row r="859" spans="1:5">
      <c r="A859" s="474" t="s">
        <v>430</v>
      </c>
      <c r="B859" s="141"/>
      <c r="C859" s="141"/>
      <c r="D859" s="140"/>
      <c r="E859" s="141"/>
    </row>
    <row r="860" spans="1:5" ht="14.25" thickBot="1">
      <c r="A860" s="475" t="s">
        <v>431</v>
      </c>
      <c r="B860" s="476"/>
      <c r="C860" s="476"/>
      <c r="D860" s="477"/>
      <c r="E860" s="476"/>
    </row>
    <row r="868" spans="1:7" ht="15">
      <c r="A868" s="483"/>
      <c r="B868" s="483"/>
      <c r="C868" s="487"/>
      <c r="D868" s="488"/>
      <c r="E868" s="483"/>
      <c r="F868" s="483"/>
    </row>
    <row r="869" spans="1:7" ht="30">
      <c r="A869" s="484" t="s">
        <v>434</v>
      </c>
      <c r="B869" s="484"/>
      <c r="C869" s="487"/>
      <c r="D869" s="488"/>
      <c r="E869" s="484"/>
      <c r="F869" s="489" t="s">
        <v>435</v>
      </c>
      <c r="G869" s="489"/>
    </row>
    <row r="870" spans="1:7" ht="15">
      <c r="A870" s="484" t="s">
        <v>436</v>
      </c>
      <c r="B870" s="205"/>
      <c r="C870" s="489" t="s">
        <v>437</v>
      </c>
      <c r="D870" s="490"/>
      <c r="E870" s="484"/>
      <c r="F870" s="489" t="s">
        <v>438</v>
      </c>
      <c r="G870" s="489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6:C136"/>
    <mergeCell ref="A137:A138"/>
    <mergeCell ref="B137:F137"/>
    <mergeCell ref="G137:I137"/>
    <mergeCell ref="A145:C145"/>
    <mergeCell ref="A146:C146"/>
    <mergeCell ref="A75:B75"/>
    <mergeCell ref="A76:B76"/>
    <mergeCell ref="A97:E97"/>
    <mergeCell ref="A127:C127"/>
    <mergeCell ref="A128:C128"/>
    <mergeCell ref="A135:G135"/>
    <mergeCell ref="A171:B171"/>
    <mergeCell ref="A172:B172"/>
    <mergeCell ref="A173:B173"/>
    <mergeCell ref="A174:B174"/>
    <mergeCell ref="A209:I209"/>
    <mergeCell ref="A211:B211"/>
    <mergeCell ref="A165:D165"/>
    <mergeCell ref="A166:C166"/>
    <mergeCell ref="A167:B167"/>
    <mergeCell ref="A168:B168"/>
    <mergeCell ref="A169:B169"/>
    <mergeCell ref="A170:B170"/>
    <mergeCell ref="B231:D231"/>
    <mergeCell ref="B232:D232"/>
    <mergeCell ref="B233:D233"/>
    <mergeCell ref="B234:D234"/>
    <mergeCell ref="B235:D235"/>
    <mergeCell ref="A236:D236"/>
    <mergeCell ref="A218:B218"/>
    <mergeCell ref="A227:I227"/>
    <mergeCell ref="A229:D230"/>
    <mergeCell ref="E229:E230"/>
    <mergeCell ref="F229:H229"/>
    <mergeCell ref="I229:I230"/>
    <mergeCell ref="A254:B254"/>
    <mergeCell ref="A255:B255"/>
    <mergeCell ref="A256:B256"/>
    <mergeCell ref="A257:B257"/>
    <mergeCell ref="A258:B258"/>
    <mergeCell ref="A259:B259"/>
    <mergeCell ref="A247:G247"/>
    <mergeCell ref="A249:B249"/>
    <mergeCell ref="A250:B250"/>
    <mergeCell ref="A251:B251"/>
    <mergeCell ref="A252:B252"/>
    <mergeCell ref="A253:B253"/>
    <mergeCell ref="A266:B266"/>
    <mergeCell ref="A267:B267"/>
    <mergeCell ref="A268:B268"/>
    <mergeCell ref="A269:B269"/>
    <mergeCell ref="A270:B270"/>
    <mergeCell ref="A271:B271"/>
    <mergeCell ref="A260:B260"/>
    <mergeCell ref="A261:B261"/>
    <mergeCell ref="A262:B262"/>
    <mergeCell ref="A263:B263"/>
    <mergeCell ref="A264:B264"/>
    <mergeCell ref="A265:B265"/>
    <mergeCell ref="A278:B278"/>
    <mergeCell ref="A279:B279"/>
    <mergeCell ref="A280:B280"/>
    <mergeCell ref="A292:C292"/>
    <mergeCell ref="A294:B294"/>
    <mergeCell ref="A295:B295"/>
    <mergeCell ref="A272:B272"/>
    <mergeCell ref="A273:B273"/>
    <mergeCell ref="A274:B274"/>
    <mergeCell ref="A275:B275"/>
    <mergeCell ref="A276:B276"/>
    <mergeCell ref="A277:B277"/>
    <mergeCell ref="A302:B302"/>
    <mergeCell ref="A303:B303"/>
    <mergeCell ref="A304:B304"/>
    <mergeCell ref="A305:B305"/>
    <mergeCell ref="A306:B306"/>
    <mergeCell ref="A307:B307"/>
    <mergeCell ref="A296:B296"/>
    <mergeCell ref="A297:B297"/>
    <mergeCell ref="A298:B298"/>
    <mergeCell ref="A299:B299"/>
    <mergeCell ref="A300:B300"/>
    <mergeCell ref="A301:B301"/>
    <mergeCell ref="B332:C332"/>
    <mergeCell ref="D332:E332"/>
    <mergeCell ref="B334:E334"/>
    <mergeCell ref="B339:E339"/>
    <mergeCell ref="A347:D347"/>
    <mergeCell ref="A349:B349"/>
    <mergeCell ref="A309:D309"/>
    <mergeCell ref="A311:B311"/>
    <mergeCell ref="A312:B312"/>
    <mergeCell ref="A313:B313"/>
    <mergeCell ref="A314:B314"/>
    <mergeCell ref="A330:E330"/>
    <mergeCell ref="A356:B356"/>
    <mergeCell ref="A357:B357"/>
    <mergeCell ref="A358:B358"/>
    <mergeCell ref="A359:B359"/>
    <mergeCell ref="A373:D373"/>
    <mergeCell ref="A375:B375"/>
    <mergeCell ref="A350:B350"/>
    <mergeCell ref="A351:B351"/>
    <mergeCell ref="A352:B352"/>
    <mergeCell ref="A353:B353"/>
    <mergeCell ref="A354:B354"/>
    <mergeCell ref="A355:B355"/>
    <mergeCell ref="A382:B382"/>
    <mergeCell ref="A383:B383"/>
    <mergeCell ref="A384:B384"/>
    <mergeCell ref="A385:B385"/>
    <mergeCell ref="A386:B386"/>
    <mergeCell ref="A387:B387"/>
    <mergeCell ref="A376:B376"/>
    <mergeCell ref="A377:B377"/>
    <mergeCell ref="A378:B378"/>
    <mergeCell ref="A379:B379"/>
    <mergeCell ref="A380:B380"/>
    <mergeCell ref="A381:B381"/>
    <mergeCell ref="A394:B394"/>
    <mergeCell ref="A395:B395"/>
    <mergeCell ref="A396:B396"/>
    <mergeCell ref="A397:B397"/>
    <mergeCell ref="A398:B398"/>
    <mergeCell ref="A399:B399"/>
    <mergeCell ref="A388:B388"/>
    <mergeCell ref="A389:B389"/>
    <mergeCell ref="A390:B390"/>
    <mergeCell ref="A391:B391"/>
    <mergeCell ref="A392:B392"/>
    <mergeCell ref="A393:B393"/>
    <mergeCell ref="A408:C408"/>
    <mergeCell ref="A418:C418"/>
    <mergeCell ref="A420:B420"/>
    <mergeCell ref="G420:H420"/>
    <mergeCell ref="A421:B421"/>
    <mergeCell ref="G421:H421"/>
    <mergeCell ref="A400:B400"/>
    <mergeCell ref="A401:B401"/>
    <mergeCell ref="A402:B402"/>
    <mergeCell ref="A403:B403"/>
    <mergeCell ref="A404:B404"/>
    <mergeCell ref="A405:B405"/>
    <mergeCell ref="A427:B427"/>
    <mergeCell ref="A428:B428"/>
    <mergeCell ref="A429:B429"/>
    <mergeCell ref="A430:B430"/>
    <mergeCell ref="A431:B431"/>
    <mergeCell ref="A432:B432"/>
    <mergeCell ref="A422:B422"/>
    <mergeCell ref="G422:H422"/>
    <mergeCell ref="A423:B423"/>
    <mergeCell ref="A424:B424"/>
    <mergeCell ref="A425:B425"/>
    <mergeCell ref="A426:B426"/>
    <mergeCell ref="A439:B439"/>
    <mergeCell ref="A440:B440"/>
    <mergeCell ref="A441:B441"/>
    <mergeCell ref="A442:B442"/>
    <mergeCell ref="A443:B443"/>
    <mergeCell ref="A456:E456"/>
    <mergeCell ref="A433:B433"/>
    <mergeCell ref="A434:B434"/>
    <mergeCell ref="A435:B435"/>
    <mergeCell ref="A436:B436"/>
    <mergeCell ref="A437:B437"/>
    <mergeCell ref="A438:B438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79:B479"/>
    <mergeCell ref="A482:E482"/>
    <mergeCell ref="A484:B484"/>
    <mergeCell ref="A485:B485"/>
    <mergeCell ref="A487:E487"/>
    <mergeCell ref="A493:I493"/>
    <mergeCell ref="A470:B470"/>
    <mergeCell ref="A471:B471"/>
    <mergeCell ref="A472:B472"/>
    <mergeCell ref="A475:D475"/>
    <mergeCell ref="A477:B477"/>
    <mergeCell ref="A478:B478"/>
    <mergeCell ref="A514:B514"/>
    <mergeCell ref="A515:B515"/>
    <mergeCell ref="A516:B516"/>
    <mergeCell ref="A517:B517"/>
    <mergeCell ref="A518:B518"/>
    <mergeCell ref="A519:B519"/>
    <mergeCell ref="A495:I495"/>
    <mergeCell ref="A497:A498"/>
    <mergeCell ref="B497:D497"/>
    <mergeCell ref="E497:G497"/>
    <mergeCell ref="H497:J497"/>
    <mergeCell ref="A512:C512"/>
    <mergeCell ref="A526:B526"/>
    <mergeCell ref="A527:B527"/>
    <mergeCell ref="A533:E533"/>
    <mergeCell ref="B535:E535"/>
    <mergeCell ref="C536:E536"/>
    <mergeCell ref="A542:E542"/>
    <mergeCell ref="A520:B520"/>
    <mergeCell ref="A521:B521"/>
    <mergeCell ref="A522:B522"/>
    <mergeCell ref="A523:B523"/>
    <mergeCell ref="A524:B524"/>
    <mergeCell ref="A525:B525"/>
    <mergeCell ref="C559:D559"/>
    <mergeCell ref="A563:D563"/>
    <mergeCell ref="A564:C564"/>
    <mergeCell ref="A566:B566"/>
    <mergeCell ref="A567:B567"/>
    <mergeCell ref="A568:B568"/>
    <mergeCell ref="A544:B544"/>
    <mergeCell ref="A545:B545"/>
    <mergeCell ref="A546:B546"/>
    <mergeCell ref="A547:B547"/>
    <mergeCell ref="A548:B548"/>
    <mergeCell ref="A559:B559"/>
    <mergeCell ref="A607:B607"/>
    <mergeCell ref="C607:D607"/>
    <mergeCell ref="A615:C615"/>
    <mergeCell ref="A617:D617"/>
    <mergeCell ref="A618:D618"/>
    <mergeCell ref="A619:D619"/>
    <mergeCell ref="A569:B569"/>
    <mergeCell ref="A570:B570"/>
    <mergeCell ref="A571:B571"/>
    <mergeCell ref="A603:I603"/>
    <mergeCell ref="A605:D605"/>
    <mergeCell ref="A606:B606"/>
    <mergeCell ref="C606:D606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38:D638"/>
    <mergeCell ref="A639:D639"/>
    <mergeCell ref="A640:D640"/>
    <mergeCell ref="A641:D641"/>
    <mergeCell ref="A642:D642"/>
    <mergeCell ref="A643:D643"/>
    <mergeCell ref="A632:D632"/>
    <mergeCell ref="A633:D633"/>
    <mergeCell ref="A634:D634"/>
    <mergeCell ref="A635:D635"/>
    <mergeCell ref="A636:D636"/>
    <mergeCell ref="A637:D637"/>
    <mergeCell ref="A650:D650"/>
    <mergeCell ref="A651:D651"/>
    <mergeCell ref="A652:D652"/>
    <mergeCell ref="A653:D653"/>
    <mergeCell ref="A654:D654"/>
    <mergeCell ref="A655:D655"/>
    <mergeCell ref="A644:D644"/>
    <mergeCell ref="A645:D645"/>
    <mergeCell ref="A646:D646"/>
    <mergeCell ref="A647:D647"/>
    <mergeCell ref="A648:D648"/>
    <mergeCell ref="A649:D649"/>
    <mergeCell ref="A665:D665"/>
    <mergeCell ref="A667:B667"/>
    <mergeCell ref="C667:C668"/>
    <mergeCell ref="D667:D668"/>
    <mergeCell ref="A668:B668"/>
    <mergeCell ref="A669:B669"/>
    <mergeCell ref="A656:D656"/>
    <mergeCell ref="A657:D657"/>
    <mergeCell ref="A658:D658"/>
    <mergeCell ref="A659:D659"/>
    <mergeCell ref="A660:D660"/>
    <mergeCell ref="A661:D661"/>
    <mergeCell ref="A676:B676"/>
    <mergeCell ref="A677:B677"/>
    <mergeCell ref="A678:B678"/>
    <mergeCell ref="A679:B679"/>
    <mergeCell ref="A712:C712"/>
    <mergeCell ref="A714:D714"/>
    <mergeCell ref="A670:B670"/>
    <mergeCell ref="A671:B671"/>
    <mergeCell ref="A672:B672"/>
    <mergeCell ref="A673:B673"/>
    <mergeCell ref="A674:B674"/>
    <mergeCell ref="A675:B675"/>
    <mergeCell ref="A721:D721"/>
    <mergeCell ref="A722:D722"/>
    <mergeCell ref="A723:D723"/>
    <mergeCell ref="A724:D724"/>
    <mergeCell ref="A725:D725"/>
    <mergeCell ref="A726:D726"/>
    <mergeCell ref="A715:D715"/>
    <mergeCell ref="A716:D716"/>
    <mergeCell ref="A717:D717"/>
    <mergeCell ref="A718:D718"/>
    <mergeCell ref="A719:D719"/>
    <mergeCell ref="A720:D720"/>
    <mergeCell ref="A736:D736"/>
    <mergeCell ref="A737:D737"/>
    <mergeCell ref="A738:D738"/>
    <mergeCell ref="A739:D739"/>
    <mergeCell ref="A740:D740"/>
    <mergeCell ref="A741:D741"/>
    <mergeCell ref="A727:D727"/>
    <mergeCell ref="A728:D728"/>
    <mergeCell ref="A729:D729"/>
    <mergeCell ref="A730:D730"/>
    <mergeCell ref="A731:D731"/>
    <mergeCell ref="A734:D734"/>
    <mergeCell ref="A748:D748"/>
    <mergeCell ref="A749:D749"/>
    <mergeCell ref="A750:D750"/>
    <mergeCell ref="A751:D751"/>
    <mergeCell ref="A762:D762"/>
    <mergeCell ref="A763:D763"/>
    <mergeCell ref="A742:D742"/>
    <mergeCell ref="A743:D743"/>
    <mergeCell ref="A744:D744"/>
    <mergeCell ref="A745:D745"/>
    <mergeCell ref="A746:D746"/>
    <mergeCell ref="A747:D747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87:D787"/>
    <mergeCell ref="A788:D788"/>
    <mergeCell ref="A789:D789"/>
    <mergeCell ref="A790:D790"/>
    <mergeCell ref="A791:D791"/>
    <mergeCell ref="A792:D792"/>
    <mergeCell ref="A776:D776"/>
    <mergeCell ref="A781:C781"/>
    <mergeCell ref="A783:D783"/>
    <mergeCell ref="A784:D784"/>
    <mergeCell ref="A785:D785"/>
    <mergeCell ref="A786:D786"/>
    <mergeCell ref="A811:B811"/>
    <mergeCell ref="A812:B812"/>
    <mergeCell ref="A813:B813"/>
    <mergeCell ref="A814:B814"/>
    <mergeCell ref="A815:B815"/>
    <mergeCell ref="A816:B816"/>
    <mergeCell ref="A793:D793"/>
    <mergeCell ref="A794:D794"/>
    <mergeCell ref="A795:D795"/>
    <mergeCell ref="A796:D796"/>
    <mergeCell ref="A807:F807"/>
    <mergeCell ref="A809:B810"/>
    <mergeCell ref="C809:F809"/>
    <mergeCell ref="C869:D869"/>
    <mergeCell ref="F869:G869"/>
    <mergeCell ref="C870:D870"/>
    <mergeCell ref="F870:G870"/>
    <mergeCell ref="A817:B817"/>
    <mergeCell ref="A820:F820"/>
    <mergeCell ref="A822:D822"/>
    <mergeCell ref="A824:B824"/>
    <mergeCell ref="A825:B825"/>
    <mergeCell ref="C868:D86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Roman,Normalny"Zespół Szkół Samochodowych i Licealnych Nr 2 Al. Jana Pawła II 69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cp:lastPrinted>2020-05-27T12:19:32Z</cp:lastPrinted>
  <dcterms:created xsi:type="dcterms:W3CDTF">2020-05-06T11:36:01Z</dcterms:created>
  <dcterms:modified xsi:type="dcterms:W3CDTF">2020-06-03T14:38:20Z</dcterms:modified>
</cp:coreProperties>
</file>