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updateLinks="never" defaultThemeVersion="124226"/>
  <bookViews>
    <workbookView xWindow="0" yWindow="0" windowWidth="19020" windowHeight="7650" tabRatio="946" firstSheet="1" activeTab="1"/>
  </bookViews>
  <sheets>
    <sheet name="BExRepositorySheet" sheetId="1" state="veryHidden" r:id="rId1"/>
    <sheet name="ZSFOT" sheetId="7" r:id="rId2"/>
  </sheets>
  <calcPr calcId="125725"/>
  <customWorkbookViews>
    <customWorkbookView name="Monika Chrzanowska - Widok osobisty" guid="{2287EC49-1A11-4075-B2BA-565F3108B5B6}" mergeInterval="0" personalView="1" maximized="1" xWindow="-9" yWindow="-9" windowWidth="1938" windowHeight="1048" tabRatio="946" activeSheetId="9"/>
    <customWorkbookView name="Renata Lasota - Widok osobisty" guid="{F46DA59F-DC83-4B30-866D-E0B4E70F8187}" mergeInterval="0" personalView="1" maximized="1" xWindow="-8" yWindow="-8" windowWidth="1040" windowHeight="744" tabRatio="946" activeSheetId="4"/>
    <customWorkbookView name="kkozlowska - Widok osobisty" guid="{082BF083-C47B-4D25-AFF3-D9FC9313868D}" mergeInterval="0" personalView="1" maximized="1" xWindow="1" yWindow="1" windowWidth="1916" windowHeight="851" tabRatio="946" activeSheetId="8"/>
    <customWorkbookView name="mfilacinska - Widok osobisty" guid="{22F3F3F9-8F6A-4A76-9BCF-AEBA222C7B8E}" mergeInterval="0" personalView="1" maximized="1" xWindow="1" yWindow="1" windowWidth="1276" windowHeight="795" tabRatio="946" activeSheetId="8"/>
    <customWorkbookView name="Beata Maciejewicz - Widok osobisty" guid="{02CD8A9E-0419-4376-8F82-03703F0D9992}" mergeInterval="0" personalView="1" maximized="1" xWindow="-8" yWindow="-8" windowWidth="1296" windowHeight="1000" tabRatio="946" activeSheetId="8"/>
    <customWorkbookView name="Aleksandra Bartnicka - Widok osobisty" guid="{F90984B5-D64C-4B80-8892-6693C785865B}" mergeInterval="0" personalView="1" maximized="1" xWindow="-8" yWindow="-8" windowWidth="1936" windowHeight="1056" tabRatio="946" activeSheetId="3"/>
    <customWorkbookView name="Paweł Gniadek - Widok osobisty" guid="{5804E910-F18F-4A6D-BA71-7007E47FF617}" mergeInterval="0" personalView="1" maximized="1" xWindow="1" yWindow="1" windowWidth="1916" windowHeight="805" tabRatio="946" activeSheetId="3"/>
    <customWorkbookView name="Buczyńska Agnieszka - Widok osobisty" guid="{DE9178B7-7BAA-4669-9575-43FAD4CFD495}" mergeInterval="0" personalView="1" maximized="1" windowWidth="1596" windowHeight="665" tabRatio="599" activeSheetId="12"/>
    <customWorkbookView name="atyrakowska - Widok osobisty" guid="{17151551-8460-47BF-8C20-7FE2DB216614}" mergeInterval="0" personalView="1" maximized="1" windowWidth="1276" windowHeight="852" tabRatio="599" activeSheetId="10"/>
    <customWorkbookView name="Użytkownik systemu Windows - Widok osobisty" guid="{B17297E6-D90E-4D0F-8AB8-CF157BB69235}" mergeInterval="0" personalView="1" maximized="1" xWindow="-8" yWindow="-8" windowWidth="1456" windowHeight="876" tabRatio="946" activeSheetId="73"/>
    <customWorkbookView name="jbrzozowska - Widok osobisty" guid="{4C9905CC-8472-46A2-BECB-968C9B4B4F68}" autoUpdate="1" mergeInterval="5" personalView="1" maximized="1" xWindow="-8" yWindow="-8" windowWidth="1696" windowHeight="1026" tabRatio="946" activeSheetId="2"/>
    <customWorkbookView name="iwlazlo - Widok osobisty" guid="{B864492F-DB1E-420E-880F-AE57EE05A775}" mergeInterval="0" personalView="1" maximized="1" xWindow="1" yWindow="1" windowWidth="1916" windowHeight="851" tabRatio="946" activeSheetId="8"/>
    <customWorkbookView name="edabrowska - Widok osobisty" guid="{B5738602-1791-4BB1-901E-9582FFED8194}" mergeInterval="0" personalView="1" maximized="1" xWindow="1" yWindow="1" windowWidth="1916" windowHeight="851" tabRatio="946" activeSheetId="10"/>
    <customWorkbookView name="mksok - Widok osobisty" guid="{EFFC6444-2817-4165-AC19-F0FD78FD54DF}" mergeInterval="0" personalView="1" maximized="1" xWindow="1" yWindow="1" windowWidth="1676" windowHeight="821" tabRatio="946" activeSheetId="5"/>
    <customWorkbookView name="Agnieszka Wujkowska - Widok osobisty" guid="{2BF3F838-397B-4F2C-9272-BF2C1C52A757}" mergeInterval="0" personalView="1" maximized="1" xWindow="-8" yWindow="-8" windowWidth="1382" windowHeight="744" tabRatio="946" activeSheetId="4"/>
    <customWorkbookView name="ifastyn - Widok osobisty" guid="{CAA3EC33-516E-481C-8A2A-C72E4906BA6D}" mergeInterval="0" personalView="1" maximized="1" xWindow="1" yWindow="1" windowWidth="1916" windowHeight="805" tabRatio="946" activeSheetId="9"/>
    <customWorkbookView name="Małgorzata Małek - Widok osobisty" guid="{EE13ED1D-F385-4EF9-B267-80E11743B2B5}" mergeInterval="0" personalView="1" maximized="1" xWindow="-9" yWindow="-9" windowWidth="1938" windowHeight="1048" tabRatio="946" activeSheetId="2"/>
    <customWorkbookView name="Małgorzata Mechocka - Widok osobisty" guid="{F44B73AE-FB58-4A49-91B6-4AF5912837F0}" mergeInterval="0" personalView="1" maximized="1" xWindow="-8" yWindow="-8" windowWidth="1936" windowHeight="1056" tabRatio="946" activeSheetId="2"/>
    <customWorkbookView name="Natalia Gawrońska - Widok osobisty" guid="{89BC16FD-FBC5-4FAE-BEE8-3155B0C4FDC6}" mergeInterval="0" personalView="1" maximized="1" xWindow="-8" yWindow="-8" windowWidth="1936" windowHeight="1056" tabRatio="946" activeSheetId="8"/>
    <customWorkbookView name="golszyna - Widok osobisty" guid="{101D71EF-D88D-4976-A605-2AAF4A66FEA5}" mergeInterval="0" personalView="1" maximized="1" xWindow="1" yWindow="1" windowWidth="1916" windowHeight="750" tabRatio="946" activeSheetId="7"/>
    <customWorkbookView name="Grzegorz Olszyna - Widok osobisty" guid="{A650D26C-5FF3-44F6-8A39-E8227EF919BE}" mergeInterval="0" personalView="1" xWindow="9" yWindow="3" windowWidth="1270" windowHeight="726" tabRatio="946" activeSheetId="7"/>
  </customWorkbookViews>
</workbook>
</file>

<file path=xl/calcChain.xml><?xml version="1.0" encoding="utf-8"?>
<calcChain xmlns="http://schemas.openxmlformats.org/spreadsheetml/2006/main">
  <c r="F545" i="7"/>
  <c r="I11" l="1"/>
  <c r="B12"/>
  <c r="C12"/>
  <c r="C19" s="1"/>
  <c r="D12"/>
  <c r="E12"/>
  <c r="F12"/>
  <c r="G12"/>
  <c r="G19" s="1"/>
  <c r="H12"/>
  <c r="I13"/>
  <c r="I14"/>
  <c r="I15"/>
  <c r="I12" s="1"/>
  <c r="B16"/>
  <c r="B19" s="1"/>
  <c r="C16"/>
  <c r="D16"/>
  <c r="E16"/>
  <c r="F16"/>
  <c r="F19" s="1"/>
  <c r="G16"/>
  <c r="H16"/>
  <c r="I16"/>
  <c r="I17"/>
  <c r="I18"/>
  <c r="D19"/>
  <c r="H19"/>
  <c r="I21"/>
  <c r="B22"/>
  <c r="C22"/>
  <c r="C29" s="1"/>
  <c r="D22"/>
  <c r="D29" s="1"/>
  <c r="E22"/>
  <c r="F22"/>
  <c r="G22"/>
  <c r="G29" s="1"/>
  <c r="H22"/>
  <c r="H29" s="1"/>
  <c r="I23"/>
  <c r="I24"/>
  <c r="I25"/>
  <c r="B26"/>
  <c r="C26"/>
  <c r="D26"/>
  <c r="E26"/>
  <c r="E29" s="1"/>
  <c r="F26"/>
  <c r="G26"/>
  <c r="H26"/>
  <c r="I26"/>
  <c r="I27"/>
  <c r="I28"/>
  <c r="I31"/>
  <c r="I32"/>
  <c r="I33"/>
  <c r="B34"/>
  <c r="C34"/>
  <c r="D34"/>
  <c r="E34"/>
  <c r="F34"/>
  <c r="G34"/>
  <c r="H34"/>
  <c r="B36"/>
  <c r="C36"/>
  <c r="D36"/>
  <c r="E36"/>
  <c r="F36"/>
  <c r="G36"/>
  <c r="H36"/>
  <c r="H37"/>
  <c r="C46"/>
  <c r="C49"/>
  <c r="C52"/>
  <c r="C55"/>
  <c r="C61" s="1"/>
  <c r="C58"/>
  <c r="C66"/>
  <c r="C68"/>
  <c r="E81"/>
  <c r="B82"/>
  <c r="C82"/>
  <c r="D82"/>
  <c r="E83"/>
  <c r="E82" s="1"/>
  <c r="E84"/>
  <c r="B85"/>
  <c r="C85"/>
  <c r="C89" s="1"/>
  <c r="D85"/>
  <c r="E86"/>
  <c r="E87"/>
  <c r="E88"/>
  <c r="E91"/>
  <c r="B92"/>
  <c r="C92"/>
  <c r="D92"/>
  <c r="D98" s="1"/>
  <c r="E93"/>
  <c r="E92" s="1"/>
  <c r="B94"/>
  <c r="C94"/>
  <c r="C98" s="1"/>
  <c r="D94"/>
  <c r="E95"/>
  <c r="E96"/>
  <c r="E97"/>
  <c r="B98"/>
  <c r="B121"/>
  <c r="C121"/>
  <c r="D121"/>
  <c r="E121"/>
  <c r="F121"/>
  <c r="G121"/>
  <c r="H121"/>
  <c r="I121"/>
  <c r="C134"/>
  <c r="D134"/>
  <c r="E166"/>
  <c r="F166"/>
  <c r="G166"/>
  <c r="E173"/>
  <c r="F173"/>
  <c r="G173"/>
  <c r="I180"/>
  <c r="I181"/>
  <c r="I182"/>
  <c r="I183"/>
  <c r="I184"/>
  <c r="E185"/>
  <c r="F185"/>
  <c r="G185"/>
  <c r="H185"/>
  <c r="G193"/>
  <c r="G194"/>
  <c r="G195"/>
  <c r="G196"/>
  <c r="G197"/>
  <c r="G198"/>
  <c r="G199"/>
  <c r="G200"/>
  <c r="G201"/>
  <c r="C202"/>
  <c r="D202"/>
  <c r="D223" s="1"/>
  <c r="E202"/>
  <c r="F202"/>
  <c r="F223" s="1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C223"/>
  <c r="E223"/>
  <c r="C234"/>
  <c r="D234"/>
  <c r="D242" s="1"/>
  <c r="C238"/>
  <c r="C242" s="1"/>
  <c r="D238"/>
  <c r="C250"/>
  <c r="D250"/>
  <c r="B267"/>
  <c r="C267"/>
  <c r="D267"/>
  <c r="E267"/>
  <c r="B275"/>
  <c r="C275"/>
  <c r="D275"/>
  <c r="E275"/>
  <c r="C290"/>
  <c r="D290"/>
  <c r="C302"/>
  <c r="C323" s="1"/>
  <c r="D302"/>
  <c r="D323" s="1"/>
  <c r="C332"/>
  <c r="D332"/>
  <c r="C343"/>
  <c r="C354" s="1"/>
  <c r="D343"/>
  <c r="D354" s="1"/>
  <c r="C362"/>
  <c r="D362"/>
  <c r="D375" s="1"/>
  <c r="C370"/>
  <c r="C375" s="1"/>
  <c r="D370"/>
  <c r="C382"/>
  <c r="D382"/>
  <c r="E401"/>
  <c r="K401" s="1"/>
  <c r="B402"/>
  <c r="B412" s="1"/>
  <c r="C402"/>
  <c r="D402"/>
  <c r="F402"/>
  <c r="F412" s="1"/>
  <c r="G402"/>
  <c r="H402"/>
  <c r="I402"/>
  <c r="J402"/>
  <c r="E403"/>
  <c r="K403" s="1"/>
  <c r="E404"/>
  <c r="K404"/>
  <c r="E405"/>
  <c r="K405" s="1"/>
  <c r="B406"/>
  <c r="C406"/>
  <c r="D406"/>
  <c r="F406"/>
  <c r="G406"/>
  <c r="H406"/>
  <c r="H412" s="1"/>
  <c r="I406"/>
  <c r="J406"/>
  <c r="E407"/>
  <c r="E408"/>
  <c r="K408"/>
  <c r="E409"/>
  <c r="K409" s="1"/>
  <c r="E410"/>
  <c r="K410"/>
  <c r="E411"/>
  <c r="K411" s="1"/>
  <c r="D412"/>
  <c r="J412"/>
  <c r="D420"/>
  <c r="D429" s="1"/>
  <c r="C421"/>
  <c r="C420" s="1"/>
  <c r="C429" s="1"/>
  <c r="D421"/>
  <c r="B437"/>
  <c r="C437"/>
  <c r="D437"/>
  <c r="E437"/>
  <c r="C446"/>
  <c r="B476"/>
  <c r="B475" s="1"/>
  <c r="C476"/>
  <c r="B481"/>
  <c r="C481"/>
  <c r="B487"/>
  <c r="C487"/>
  <c r="B492"/>
  <c r="C492"/>
  <c r="C486" s="1"/>
  <c r="E517"/>
  <c r="F517"/>
  <c r="E531"/>
  <c r="F531"/>
  <c r="E539"/>
  <c r="F539"/>
  <c r="E542"/>
  <c r="F542"/>
  <c r="E545"/>
  <c r="E530" s="1"/>
  <c r="E560" s="1"/>
  <c r="C576"/>
  <c r="D576"/>
  <c r="E582"/>
  <c r="F582"/>
  <c r="E587"/>
  <c r="F587"/>
  <c r="E607"/>
  <c r="F607"/>
  <c r="E612"/>
  <c r="F612"/>
  <c r="E624"/>
  <c r="F624"/>
  <c r="E627"/>
  <c r="F627"/>
  <c r="E630"/>
  <c r="F630"/>
  <c r="E643"/>
  <c r="F643"/>
  <c r="E646"/>
  <c r="E655" s="1"/>
  <c r="F646"/>
  <c r="F655" s="1"/>
  <c r="C666"/>
  <c r="D666"/>
  <c r="D672" s="1"/>
  <c r="E666"/>
  <c r="E672" s="1"/>
  <c r="F666"/>
  <c r="F672" s="1"/>
  <c r="C672"/>
  <c r="C412" l="1"/>
  <c r="K407"/>
  <c r="E406"/>
  <c r="G412"/>
  <c r="C37"/>
  <c r="F605"/>
  <c r="F618" s="1"/>
  <c r="F598"/>
  <c r="B486"/>
  <c r="I412"/>
  <c r="E402"/>
  <c r="I185"/>
  <c r="E94"/>
  <c r="F29"/>
  <c r="F37" s="1"/>
  <c r="B29"/>
  <c r="B37" s="1"/>
  <c r="E605"/>
  <c r="E618" s="1"/>
  <c r="E598"/>
  <c r="F530"/>
  <c r="F560" s="1"/>
  <c r="C475"/>
  <c r="E98"/>
  <c r="B89"/>
  <c r="I36"/>
  <c r="D37"/>
  <c r="I34"/>
  <c r="F637"/>
  <c r="G37"/>
  <c r="G202"/>
  <c r="G223" s="1"/>
  <c r="E85"/>
  <c r="E89" s="1"/>
  <c r="E637"/>
  <c r="K402"/>
  <c r="D89"/>
  <c r="C69"/>
  <c r="K406"/>
  <c r="I22"/>
  <c r="I29" s="1"/>
  <c r="E19"/>
  <c r="E37" s="1"/>
  <c r="I19"/>
  <c r="K412" l="1"/>
  <c r="E412"/>
  <c r="I37"/>
</calcChain>
</file>

<file path=xl/sharedStrings.xml><?xml version="1.0" encoding="utf-8"?>
<sst xmlns="http://schemas.openxmlformats.org/spreadsheetml/2006/main" count="653" uniqueCount="440">
  <si>
    <t>o zasiedzenie</t>
  </si>
  <si>
    <t>za niedostarczenie lokalu socjalnego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</si>
  <si>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</si>
  <si>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</si>
  <si>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</si>
  <si>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</si>
  <si>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</si>
  <si>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</si>
  <si>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</si>
  <si>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</si>
  <si>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</si>
  <si>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Rozliczenia międzyokresowe przychodów, w tym:</t>
  </si>
  <si>
    <t xml:space="preserve">wpłaty z ZUS za  pensjonariuszy </t>
  </si>
  <si>
    <t xml:space="preserve">opłaty za odpady komunalne </t>
  </si>
  <si>
    <t>dodatnie różnice kursowe</t>
  </si>
  <si>
    <t>ujemne różnice kursowe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</si>
  <si>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</si>
  <si>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</si>
  <si>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</si>
  <si>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</si>
  <si>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tytułu utraty wartości nieruchomości</t>
  </si>
  <si>
    <t>odszkod. z tytułu decyzji sprzedażowych lokali oraz utratę wartości sprzedanych lokali, zapłatę wykupu lokalu użytkowego</t>
  </si>
  <si>
    <t xml:space="preserve">RAZEM:                                    </t>
  </si>
  <si>
    <t>Spółki, w których Miasto posiada 100% udziałów, akcji w tym:</t>
  </si>
  <si>
    <t xml:space="preserve">Rezerwy na odszkodowania z tytułu bezumownego korzystania z gruntu </t>
  </si>
  <si>
    <t>z tyt. zwrotu nieruchomości</t>
  </si>
  <si>
    <t xml:space="preserve">na odszkodowania z tytułu bezumownego korzystania z gruntu </t>
  </si>
  <si>
    <t>Inne sprawy sporne, w tym:</t>
  </si>
  <si>
    <t>Nazwa podmiotów</t>
  </si>
  <si>
    <t>Grunty</t>
  </si>
  <si>
    <t>Instytucje Kultury</t>
  </si>
  <si>
    <t>Treść</t>
  </si>
  <si>
    <t>………………………….</t>
  </si>
  <si>
    <t>L.p.</t>
  </si>
  <si>
    <t>Opis zdarzenia</t>
  </si>
  <si>
    <t>Przyczyna ujęcia w sprawozdaniu finansowym roku obrotowego</t>
  </si>
  <si>
    <t>Wpływ na sprawozdanie finansowe</t>
  </si>
  <si>
    <t>ŚRODKI TRWAŁE</t>
  </si>
  <si>
    <t>RAZEM:</t>
  </si>
  <si>
    <t>Wartość początkowa</t>
  </si>
  <si>
    <t>Zwiększenia, w tym:</t>
  </si>
  <si>
    <t>Nabycie</t>
  </si>
  <si>
    <t>Inne</t>
  </si>
  <si>
    <t>Zmniejszenia, w tym:</t>
  </si>
  <si>
    <t>Likwidacja i sprzedaż</t>
  </si>
  <si>
    <t>Inne długoterminowe aktywa finansowe</t>
  </si>
  <si>
    <t>Rok poprzedni</t>
  </si>
  <si>
    <t>Obroty roku poprzedniego</t>
  </si>
  <si>
    <t>Zakłady Opieki Zdrowotnej</t>
  </si>
  <si>
    <t>Saldo otwarcia</t>
  </si>
  <si>
    <t>Amortyzacja okresu</t>
  </si>
  <si>
    <t xml:space="preserve"> </t>
  </si>
  <si>
    <t>Saldo zamknięcia</t>
  </si>
  <si>
    <t>Wartość netto</t>
  </si>
  <si>
    <t xml:space="preserve">w tym: </t>
  </si>
  <si>
    <t>skapitalizowane odsetki</t>
  </si>
  <si>
    <t>skapitalizowane różnice kursowe</t>
  </si>
  <si>
    <t xml:space="preserve">Długoterminowe aktywa finansowe </t>
  </si>
  <si>
    <t xml:space="preserve">Krótkoterminowe aktywa finansowe </t>
  </si>
  <si>
    <t>Zwiększenia</t>
  </si>
  <si>
    <t>-  przeszacowanie</t>
  </si>
  <si>
    <t>-  nabycie</t>
  </si>
  <si>
    <t>-  przeniesienie</t>
  </si>
  <si>
    <t>Zmniejszenia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</si>
  <si>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</si>
  <si>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</si>
  <si>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</si>
  <si>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</si>
  <si>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</si>
  <si>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>Stan zatrudnienia na koniec 
roku obrotowego (osoby)</t>
  </si>
  <si>
    <t>Stan zatrudnienia na koniec
 roku poprzedniego (osoby)</t>
  </si>
  <si>
    <t>Udział w kapitale własnym (%)</t>
  </si>
  <si>
    <t>Nazwa podmiotu</t>
  </si>
  <si>
    <t>…</t>
  </si>
  <si>
    <t>Akcje i udziały</t>
  </si>
  <si>
    <t>Rozliczenia międzyokresowe czynne</t>
  </si>
  <si>
    <t>Razem długoterminowe</t>
  </si>
  <si>
    <t>Koszty konserwacji i remontów</t>
  </si>
  <si>
    <t>Prenumeraty</t>
  </si>
  <si>
    <t>Razem krótkoterminowe</t>
  </si>
  <si>
    <t>Odpisy aktualizujące wartość zapasów na dzień bilansowy wynoszą:</t>
  </si>
  <si>
    <t>Pozostałe należności, w tym:</t>
  </si>
  <si>
    <t>z tytułu pożyczek mieszkaniowych.</t>
  </si>
  <si>
    <t>wadia i kaucje</t>
  </si>
  <si>
    <t>Rozliczenia z tytułu środków na wydatki budżetowe i z tytułu dochodów budżetowych</t>
  </si>
  <si>
    <t>Utworzone</t>
  </si>
  <si>
    <t>Rezerwa na straty z tytułu udzielonych gwarancji i poręczeń</t>
  </si>
  <si>
    <t>naprawy gwarancyjne</t>
  </si>
  <si>
    <t>Struktura przychodów (RZiS)</t>
  </si>
  <si>
    <t>Podatki i opłaty lokalne, w tym:</t>
  </si>
  <si>
    <t>podatek od nieruchomości</t>
  </si>
  <si>
    <t>podatek od środków transportu</t>
  </si>
  <si>
    <t>podatek od czynności cywilno-prawnych</t>
  </si>
  <si>
    <t>Tytuł zobowiązania</t>
  </si>
  <si>
    <t xml:space="preserve">dywidendy </t>
  </si>
  <si>
    <t>Pozostałe koszty operacyjne</t>
  </si>
  <si>
    <t>opłata targowa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</si>
  <si>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</si>
  <si>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</si>
  <si>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</si>
  <si>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</si>
  <si>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</si>
  <si>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</si>
  <si>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</si>
  <si>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</si>
  <si>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</si>
  <si>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</si>
  <si>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strefę płatnego parkowania</t>
  </si>
  <si>
    <t>zysk na sprzedaży udziałów i akcji</t>
  </si>
  <si>
    <t>……..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</si>
  <si>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</si>
  <si>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</si>
  <si>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</si>
  <si>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</si>
  <si>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Aktualizacja wartości aktywów niefinansowych, w tym:</t>
  </si>
  <si>
    <t>Aktywa finansowe</t>
  </si>
  <si>
    <t>Kwota</t>
  </si>
  <si>
    <t xml:space="preserve">Przyczyna nieuwzględnienia w sprawozdaniu finansowym </t>
  </si>
  <si>
    <t>RAZEM</t>
  </si>
  <si>
    <t>Obroty roku bieżącego</t>
  </si>
  <si>
    <t>Dobra kultury</t>
  </si>
  <si>
    <t>Wyszczególnienie</t>
  </si>
  <si>
    <t>Pracownicy ogółem</t>
  </si>
  <si>
    <t>Inne koszty operacyjne, w tym:</t>
  </si>
  <si>
    <t>8.</t>
  </si>
  <si>
    <t>Należności z tytułu ubezpieczeń i innych świadczeń</t>
  </si>
  <si>
    <t>Inne papiery wartościowe</t>
  </si>
  <si>
    <t>korekty podatków</t>
  </si>
  <si>
    <t>korekty błędnych naliczeń odpłatności</t>
  </si>
  <si>
    <t>Zabezpieczenia w postaci weksli</t>
  </si>
  <si>
    <t>Gwarancje</t>
  </si>
  <si>
    <t>Umowy wsparcia</t>
  </si>
  <si>
    <t>Należności</t>
  </si>
  <si>
    <t>Zobowiązania</t>
  </si>
  <si>
    <t>Przychody</t>
  </si>
  <si>
    <t>Koszty</t>
  </si>
  <si>
    <t>1.</t>
  </si>
  <si>
    <t>2.</t>
  </si>
  <si>
    <t>3.</t>
  </si>
  <si>
    <t>4.</t>
  </si>
  <si>
    <t>Nazwa jednostki</t>
  </si>
  <si>
    <t>5.</t>
  </si>
  <si>
    <t>Rzeczowy majątek trwały</t>
  </si>
  <si>
    <t xml:space="preserve">Akcje i udziały </t>
  </si>
  <si>
    <t>Nieruchomości inwestycyjne</t>
  </si>
  <si>
    <t xml:space="preserve">Inne papiery wartościowe  </t>
  </si>
  <si>
    <t>Kategoria</t>
  </si>
  <si>
    <t>Środki trwałe w budowie (inwestycje) oraz zaliczki na poczet inwestycji</t>
  </si>
  <si>
    <t>w tym:</t>
  </si>
  <si>
    <t>6.</t>
  </si>
  <si>
    <t>7.</t>
  </si>
  <si>
    <t>Razem:</t>
  </si>
  <si>
    <t>Należności z tytułu dostaw i usług</t>
  </si>
  <si>
    <t>Należności od budżetów</t>
  </si>
  <si>
    <t>dochody budżetowe</t>
  </si>
  <si>
    <t>Wartości niematerialne i prawne</t>
  </si>
  <si>
    <t>Urządzenia techniczne i maszyny</t>
  </si>
  <si>
    <t>Środki transportu</t>
  </si>
  <si>
    <t>Inne środki trwałe</t>
  </si>
  <si>
    <t>Inne krótkoterminowe aktywa finansowe</t>
  </si>
  <si>
    <t>Stan na koniec roku obrotowego</t>
  </si>
  <si>
    <t>Rok obrotowy</t>
  </si>
  <si>
    <t>Razem</t>
  </si>
  <si>
    <t>Należności długoterminowe</t>
  </si>
  <si>
    <t>Należności krótkoterminowe</t>
  </si>
  <si>
    <t>Usługi obce</t>
  </si>
  <si>
    <t>Pozostałe przychody operacyjne</t>
  </si>
  <si>
    <t>Stan na początek roku</t>
  </si>
  <si>
    <t>Stan na koniec roku</t>
  </si>
  <si>
    <t>Tytuł</t>
  </si>
  <si>
    <t>Druki komunikacyjne i tablice rejestracyjne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</si>
  <si>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</si>
  <si>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</si>
  <si>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</si>
  <si>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</si>
  <si>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 xml:space="preserve">Najem lokali 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</si>
  <si>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</si>
  <si>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</si>
  <si>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>2</t>
  </si>
  <si>
    <t>wartość brutto</t>
  </si>
  <si>
    <t>3</t>
  </si>
  <si>
    <t>odpis aktualizujący wartość należności dochodzonych 
na drodze sądowej</t>
  </si>
  <si>
    <t>Rozliczenia międzyokresowe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</si>
  <si>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</si>
  <si>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</si>
  <si>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</si>
  <si>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</si>
  <si>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Rozliczenia międzyokresowe kosztów bierne</t>
  </si>
  <si>
    <t xml:space="preserve">usługi wykonane a niezafakturowane </t>
  </si>
  <si>
    <t>w tym: koszty mediów</t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</si>
  <si>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</si>
  <si>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</si>
  <si>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</si>
  <si>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</si>
  <si>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</si>
  <si>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</si>
  <si>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</si>
  <si>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</si>
  <si>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podatek rolny, leśny</t>
  </si>
  <si>
    <t>opłata skarbowa</t>
  </si>
  <si>
    <t>przychody z tyt. opłat za pobyt (DPS, DDz, żłobki, przedszkola…)</t>
  </si>
  <si>
    <t>przychody z tyt. mandatów</t>
  </si>
  <si>
    <t>przychody z tyt. opłat i kar za usuwanie drzew i krzewów</t>
  </si>
  <si>
    <t>przychody z tytułu zwrotu kosztów dotacji oświatowej</t>
  </si>
  <si>
    <t>przychody z tytułu usług geodezyjno-kartograficznych</t>
  </si>
  <si>
    <t>sprzedaż lokali lub nieruchomości</t>
  </si>
  <si>
    <t>sprzedaż pozostałych składników majątkowych</t>
  </si>
  <si>
    <t>opłaty z tyt. przekształcenia  wieczystego gruntów w prawo własności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</si>
  <si>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</si>
  <si>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</si>
  <si>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</si>
  <si>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</si>
  <si>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</si>
  <si>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</si>
  <si>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</si>
  <si>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</si>
  <si>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</si>
  <si>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</si>
  <si>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</si>
  <si>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</si>
  <si>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</si>
  <si>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</si>
  <si>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</si>
  <si>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</si>
  <si>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utworzenie odpisów aktual. śr. trwałych, śr. trwałych w budowie oraz wartości niematerialnych i prawnych</t>
  </si>
  <si>
    <t>odpis aktualizujący wartość nieruchomości inwestycyjnych</t>
  </si>
  <si>
    <t>zapłacone odszkodowania, kary i grzywny</t>
  </si>
  <si>
    <t>nieodpłatnie przekazane rzeczowe aktywa obrotowe</t>
  </si>
  <si>
    <t>odsetki bankowe od środków na rachunku bankowym, odsetki od lokat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</si>
  <si>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</si>
  <si>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</si>
  <si>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</si>
  <si>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odsetki od kredytów i pożyczek</t>
  </si>
  <si>
    <t xml:space="preserve"> odsetki od zobowiązań</t>
  </si>
  <si>
    <t>utworzenie odpisu aktualizującego wartość długoterminowych aktywów finansowych</t>
  </si>
  <si>
    <t>utworzenie odpisu aktualizującego wartość odsetek od należności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</si>
  <si>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</si>
  <si>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</si>
  <si>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</si>
  <si>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t xml:space="preserve">Rezerwy na odszkodowania związane z uchwaleniem planu miejscowego zagospodarowania </t>
  </si>
  <si>
    <t xml:space="preserve">Rezerwy za grunty zajęte pod drogi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</si>
  <si>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</si>
  <si>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</si>
  <si>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</si>
  <si>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t xml:space="preserve">na odszkodowania związane z uchwaleniem planu miejscowego zagospodarowania </t>
  </si>
  <si>
    <t xml:space="preserve"> za grunty zajęte pod drogi</t>
  </si>
  <si>
    <t>Inne rezerwy, w tym :</t>
  </si>
  <si>
    <t>utworzone rezerwy bilansowe</t>
  </si>
  <si>
    <t>utworzenie rezerw na sprawy sądowe z tyt. odsetek</t>
  </si>
  <si>
    <t>umorzenie odsetek</t>
  </si>
  <si>
    <t>Ogółem</t>
  </si>
  <si>
    <t>Środki trwałe będące w użytkowaniu przez Spółkę do czasu wniesienia ich aportem do Spółki</t>
  </si>
  <si>
    <t>rozwiązanie odpisów aktualizujących odsetki od należności</t>
  </si>
  <si>
    <t>Otrzymane poręczenia i gwarancje</t>
  </si>
  <si>
    <t>Wyszczególnienie odpisów z tytułu</t>
  </si>
  <si>
    <t>Zmiany stanu odpisów w ciągu roku obrotowego</t>
  </si>
  <si>
    <t>Wartość początkowa na początek okresu</t>
  </si>
  <si>
    <t>1. Zakup</t>
  </si>
  <si>
    <t>1. Sprzedaż</t>
  </si>
  <si>
    <t xml:space="preserve">2. Przekazanie </t>
  </si>
  <si>
    <t>Wartość początkowa na koniec okresu</t>
  </si>
  <si>
    <t xml:space="preserve">Odpisy aktualizujące </t>
  </si>
  <si>
    <t xml:space="preserve">1. </t>
  </si>
  <si>
    <t>1. Sprzedanych</t>
  </si>
  <si>
    <t>2. Zlikwidowanych</t>
  </si>
  <si>
    <t>3. Inne</t>
  </si>
  <si>
    <t>Odpisy na koniec okresu</t>
  </si>
  <si>
    <t xml:space="preserve">Odpisy na początek okresu </t>
  </si>
  <si>
    <t>Należności alimentacyjne</t>
  </si>
  <si>
    <t>z tyt. zaokrąglenia podatków ( w szczególności VAT)</t>
  </si>
  <si>
    <t>utworzonych rezerw na zobowiązania</t>
  </si>
  <si>
    <t xml:space="preserve">Stan na początek roku </t>
  </si>
  <si>
    <t>WARTOŚCI NIEMATERIALNE I PRAWNE</t>
  </si>
  <si>
    <t>Umorzenie</t>
  </si>
  <si>
    <t>( środki trwałe wytworzone siłami własnymi )</t>
  </si>
  <si>
    <t>Wartości niematerialne i prawne ogółem</t>
  </si>
  <si>
    <t>Budynki, lokale i obiekty inżynierii lądowej i wodnej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</si>
  <si>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</si>
  <si>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t>do Zasad obiegu oraz kontroli sprawozdań budżetowych, sprawozdań w zakresie operacji finansowych i sprawozdań  finansowych w Urzędzie m.st. Warszawy i  jednostkach organizacyjnych m.st. Warszawy</t>
  </si>
  <si>
    <t xml:space="preserve">Saldo otwarcia </t>
  </si>
  <si>
    <t>Odpisy aktualizujące</t>
  </si>
  <si>
    <t>w tym: Grunty stanowiące własność jednostki samorządu terytorialnego, przekazane w użytkowanie wieczyste innym podmiotom</t>
  </si>
  <si>
    <t xml:space="preserve">Saldo zamknięcia 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</si>
  <si>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</si>
  <si>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</si>
  <si>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</si>
  <si>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2. Inne</t>
  </si>
  <si>
    <t>3. Inne (likwidacja)</t>
  </si>
  <si>
    <t xml:space="preserve">Środki trwałe </t>
  </si>
  <si>
    <t>Długoterminowe aktywa niefinansowe</t>
  </si>
  <si>
    <t>Długoterminowe aktywa finansowe</t>
  </si>
  <si>
    <t>Wartość gruntów użytkowanych wieczyście</t>
  </si>
  <si>
    <t>Wartość nieamortyzowanych lub nieumarzanych przez jednostkę środków trwałych, używanych na podstawie umów najmu, dzierżawy i innych umów, w tym z tytułu umów leasingu (ewidencja pozabilansowa)</t>
  </si>
  <si>
    <t>Liczba udziałów / akcji</t>
  </si>
  <si>
    <t xml:space="preserve">należności dochodzone na drodze sądowej (wartość netto) </t>
  </si>
  <si>
    <t>Wykorzystanie *</t>
  </si>
  <si>
    <t>Rozwiązanie **</t>
  </si>
  <si>
    <t>w tym: należności finansowe (pożyczki zagrożone)</t>
  </si>
  <si>
    <t>Wykorzystane *</t>
  </si>
  <si>
    <t>Rozwiązane **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</si>
  <si>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</si>
  <si>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</si>
  <si>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pozostałe</t>
  </si>
  <si>
    <t>·            powyżej 1 roku do 3 lat</t>
  </si>
  <si>
    <t>·            powyżej 3 do 5 lat</t>
  </si>
  <si>
    <t>·            powyżej 5 lat</t>
  </si>
  <si>
    <t xml:space="preserve">Stan na koniec roku </t>
  </si>
  <si>
    <t>Zobowiązania z tytułu leasingu finansowego</t>
  </si>
  <si>
    <t>Zobowiązania z tytułu leasingu zwrotnego</t>
  </si>
  <si>
    <t>Rodzaj (forma) zabezpieczenia</t>
  </si>
  <si>
    <t>w tym na aktywach</t>
  </si>
  <si>
    <t>Stan na początek roku:</t>
  </si>
  <si>
    <t>zobowiązania</t>
  </si>
  <si>
    <t>zabezpieczenia</t>
  </si>
  <si>
    <t>trwałych</t>
  </si>
  <si>
    <t>obrotowych</t>
  </si>
  <si>
    <t>Hipoteka</t>
  </si>
  <si>
    <t>Zastaw (w tym rejestrowy lub skarbowy)</t>
  </si>
  <si>
    <t>Weksel</t>
  </si>
  <si>
    <t>Stan na koniec  roku: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</si>
  <si>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</si>
  <si>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</si>
  <si>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</si>
  <si>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Kwota wypłaty
 w roku poprzednim</t>
  </si>
  <si>
    <t>Kwota wypłaty
 w roku bieżącym</t>
  </si>
  <si>
    <t>Świadczenia pracownicze</t>
  </si>
  <si>
    <t>sprzedaż lokali mieszkaniowych, użytkowych</t>
  </si>
  <si>
    <t>II.2.1. Odpisy aktualizujące wartość zapasów</t>
  </si>
  <si>
    <t>Środki trwałe oddane do użytkowania na dzień bilansowy:</t>
  </si>
  <si>
    <t>Środki trwałe w budowie na dzień bilansowy: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</si>
  <si>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</si>
  <si>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</si>
  <si>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</si>
  <si>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Przychody z tytułu dochodów budżetowych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</si>
  <si>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</si>
  <si>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>inne ( z tyt. wydania legitymacji, zaświadczeń, z tyt. egzaminów, z tyt. licencji przewozowych)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</si>
  <si>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</si>
  <si>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Opłaty z tytułu zakupu usług telekomunikacyjnych § 436</t>
  </si>
  <si>
    <t>Dotacje</t>
  </si>
  <si>
    <t>Inne przychody operacyjne, w tym: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</si>
  <si>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</si>
  <si>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</si>
  <si>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</si>
  <si>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</si>
  <si>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</si>
  <si>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Dywidendy i udziały w zyskach</t>
  </si>
  <si>
    <t xml:space="preserve">Odsetki, w tym: </t>
  </si>
  <si>
    <t xml:space="preserve">Inne, w tym: </t>
  </si>
  <si>
    <t>pozostałe przychody finansowe.</t>
  </si>
  <si>
    <t xml:space="preserve">Inne, w tym:           </t>
  </si>
  <si>
    <t xml:space="preserve">o nadzwyczajnej wartości </t>
  </si>
  <si>
    <t>które wystąpiły incydentalnie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</si>
  <si>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</si>
  <si>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II.3.2. Informacje o znaczących zdarzeniach dotyczących lat ubiegłych 
ujętych w sprawozdaniu finansowym roku obrotowego</t>
  </si>
  <si>
    <t>II.3.3. Informacje o znaczących zdarzeniach jakie nastąpiły po dniu bilansowym a nieuwzględnionych w sprawozdaniu finansowym</t>
  </si>
  <si>
    <t>(rok, miesiąc, dzień)</t>
  </si>
  <si>
    <t>..................................</t>
  </si>
  <si>
    <t>(główny księgowy)</t>
  </si>
  <si>
    <t>(kierownik jednostki)</t>
  </si>
  <si>
    <t>......................................</t>
  </si>
  <si>
    <t>Rzeczowe aktywa trwałe</t>
  </si>
  <si>
    <t>II.1.6. Liczba i wartość posiadanych akcji i udziałów</t>
  </si>
  <si>
    <t>Zobowiązania finansowe</t>
  </si>
  <si>
    <t>Pozostałe zobowiązania długoterminowe wobec jednostek powiązanych</t>
  </si>
  <si>
    <t>Pozostałe zobowiązania długoterminowe  wobec pozostałych jednostek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</si>
  <si>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</si>
  <si>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</si>
  <si>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</si>
  <si>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</si>
  <si>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</si>
  <si>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</si>
  <si>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</si>
  <si>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 xml:space="preserve">Kategoria aktywów </t>
  </si>
  <si>
    <t>31 grudnia 20…. r.</t>
  </si>
  <si>
    <t>Niezrealizowane odsetki od należności objęte odpisem aktualizującym na koniec roku obrotowego</t>
  </si>
  <si>
    <t xml:space="preserve">1.16.c. Informacje o odsetkach naliczonych od należności na dzień bilansowy </t>
  </si>
  <si>
    <t xml:space="preserve">II.1.16.b. Należności krótkoterminowe netto </t>
  </si>
  <si>
    <t>II.1.16.a. Inwestycje finansowe długoterminowe i krótkoterminowe - zmiany w ciągu roku obrotowego</t>
  </si>
  <si>
    <t>II.1.15. Informacja o kwocie wypłaconych środków pieniężnych na świadczenia pracownicze*</t>
  </si>
  <si>
    <t xml:space="preserve">II.1.13.b. Rozliczenia międzyokresowe przychodów i rozliczenia międzyokresowe bierne </t>
  </si>
  <si>
    <t xml:space="preserve">II.1.13.a. Rozliczenia międzyokresowe czynne </t>
  </si>
  <si>
    <t xml:space="preserve">II.1.12.b. Wykaz spraw spornych z tytułu zobowiązań warunkowych </t>
  </si>
  <si>
    <t xml:space="preserve">II.1.12.a. Pozabilansowe zabezpieczenia, w tym również udzielone przez jednostkę gwarancje i poręczenia, także wekslowe </t>
  </si>
  <si>
    <t>II.1.11. Zobowiązania zabezpieczone na majątku jednostki</t>
  </si>
  <si>
    <t xml:space="preserve">II.1.9. Zobowiązania długoterminowe według zapadalności </t>
  </si>
  <si>
    <t xml:space="preserve">II.1.8. Rezerwy na zobowiązania - zmiany w ciągu roku obrotowego </t>
  </si>
  <si>
    <t>Wartość brutto udziałów/ akcji</t>
  </si>
  <si>
    <t>Odpis</t>
  </si>
  <si>
    <t>Zysk/(strata) netto za rok zakończony dnia 31 grudnia poprzedniego rok</t>
  </si>
  <si>
    <t xml:space="preserve">II. 1.4. Grunty użytkowane wieczyście </t>
  </si>
  <si>
    <t xml:space="preserve"> II.1.3. Odpisy aktualizujące wartość długoterminowych aktywów</t>
  </si>
  <si>
    <t xml:space="preserve">II.1.2. Aktualna wartość rynkowa środków trwałych, o ile jednostka dysponuje takimi informacjami </t>
  </si>
  <si>
    <t xml:space="preserve">II.1.1.c. Informacja o zasobach dóbr kultury (zabytkach) </t>
  </si>
  <si>
    <t xml:space="preserve">II.1.1.b. Wartości niematerialne i prawne  - zmiany w ciągu roku obrotowego </t>
  </si>
  <si>
    <t xml:space="preserve">II.1.1.a. Rzeczowy majątek trwały - zmiany w ciągu roku obrotowego </t>
  </si>
  <si>
    <t xml:space="preserve">II.2.5.a. Struktura przychodów </t>
  </si>
  <si>
    <t xml:space="preserve">II.2.5.b. Struktura kosztów usług obcych </t>
  </si>
  <si>
    <t xml:space="preserve">II. 2.5.c. Pozostałe przychody operacyjne </t>
  </si>
  <si>
    <t>II.2.5.d. Pozostałe koszty operacyjne</t>
  </si>
  <si>
    <t>II.2.5.e. Przychody finansowe</t>
  </si>
  <si>
    <t xml:space="preserve">II.2.5.f. Koszty finansowe </t>
  </si>
  <si>
    <t>II.2.5.g. Istotne transakcje z podmiotami powiązanymi</t>
  </si>
  <si>
    <t>Przemieszczenia</t>
  </si>
  <si>
    <t xml:space="preserve">II.1.5.Wartość nieamortyzowanych lub nieumarzanych przez jednostkę środków trwałych, używanych na podstawie umów najmu, dzierżawy i innych umów, w tym z tytułu umów leasingu </t>
  </si>
  <si>
    <t>II.2.2. Koszt wytworzenia środków trwałych w budowie poniesiony w okresie</t>
  </si>
  <si>
    <t>II.2.3. Przychody lub koszty o nadzwyczajnej wartości lub które wystąpiły incydentalnie</t>
  </si>
  <si>
    <t xml:space="preserve">Kaucje i wadia </t>
  </si>
  <si>
    <t xml:space="preserve">Nieuznane roszczenia wierzycieli </t>
  </si>
  <si>
    <t>Z tytułu zawartej, lecz jeszcze niewykonanej umowy</t>
  </si>
  <si>
    <t>Opis charakteru zobowiązania warunkowego, w tym czy zabezpieczone na majątku jednostki</t>
  </si>
  <si>
    <t>II.1.14. Łączna kwota otrzymanych przez jednostkę gwarancji i poręczeń niewykazanych w bilansie</t>
  </si>
  <si>
    <t>II.1.16. Inne informacje</t>
  </si>
  <si>
    <t>II.2.5. Inne informacje</t>
  </si>
  <si>
    <t xml:space="preserve">II.3. Inne informacje niż wymienione powyżej, jeżeli mogłyby w istotny sposób wpłynąć na ocenę sytuacji majątkowej i finansowej oraz wynik finansowy jednostki </t>
  </si>
  <si>
    <t>Inne  papiery wartościowe</t>
  </si>
  <si>
    <t>Wartość bilansowa udziałów/akcji</t>
  </si>
  <si>
    <t>Kapitały własne na dzień 31 grudnia poprzedniego roku</t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</si>
  <si>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</si>
  <si>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>odszkod. z tyt. umowy dzierżawy</t>
  </si>
  <si>
    <t>Czynne rozliczenia międzyokresowe kosztów stanowiące różnicę między wartością otrzymanych finansowych składników aktywów a zobowiązaniem zapłaty za nie</t>
  </si>
  <si>
    <t>* płatności wynikające z obowiązku wykonania świadczeń na rzecz pracowników (odprawy emerytalne, odprawy pośmiertne, ekwiwalent za urlop, nagrody jubileuszowe)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</si>
  <si>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</si>
  <si>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 xml:space="preserve">Dotacje na finansowanie działalności podstawowej </t>
  </si>
  <si>
    <t>Zakup usług remontowo-konserwatorskich dotyczących obiektów zabytkowych będących w użytkowaniu jednostek budżetowych § 434</t>
  </si>
  <si>
    <t xml:space="preserve">Zysk ze zbycia niefinansowych aktywów trwałych, w tym: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</si>
  <si>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</si>
  <si>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odpis aktualizujący wartość należności</t>
  </si>
  <si>
    <t>umorzenie zaległości podatkowych w ramach pomocy publicznej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</si>
  <si>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</si>
  <si>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 xml:space="preserve">1.16.d. Informacje o niezrealizowanych odsetkach od należności objętych odpisem aktualizującym na koniec roku obrotowego </t>
  </si>
  <si>
    <t>Wartość mienia zlikwidowanych jednostek</t>
  </si>
  <si>
    <t xml:space="preserve">II.1.7. Odpisy aktualizujące wartość należności </t>
  </si>
  <si>
    <t>Grunty stanowiące własność m.st. Warszawy oddane w wieczyste użytkowanie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</si>
  <si>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</si>
  <si>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Inne, w tym:</t>
  </si>
  <si>
    <t>Kwota należności z tytułu podatków realizowanych przez organy podatkowe podległe ministrowi własciwemu do spraw finansów publicznych wykazywanych w sprawozdaniu z wykonania planu dochodów budżetowych</t>
  </si>
  <si>
    <t>Kwota dokonanych w trakcie roku obrotowego odpisów aktualizujących</t>
  </si>
  <si>
    <t>Kwota zmniejszeń odpisów aktualizujących w trakcie roku obrotowego</t>
  </si>
  <si>
    <t>Załącznik nr 21</t>
  </si>
  <si>
    <t>MPWiK</t>
  </si>
</sst>
</file>

<file path=xl/styles.xml><?xml version="1.0" encoding="utf-8"?>
<styleSheet xmlns="http://schemas.openxmlformats.org/spreadsheetml/2006/main">
  <numFmts count="2">
    <numFmt numFmtId="164" formatCode="_-* #,##0.00\ &quot;DM&quot;_-;\-* #,##0.00\ &quot;DM&quot;_-;_-* &quot;-&quot;??\ &quot;DM&quot;_-;_-@_-"/>
    <numFmt numFmtId="165" formatCode="#,##0.00;[Red]#,##0.00"/>
  </numFmts>
  <fonts count="78">
    <font>
      <sz val="10"/>
      <name val="Arial"/>
    </font>
    <font>
      <sz val="10"/>
      <name val="Arial CE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9"/>
      <name val="Book Antiqua"/>
      <family val="1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  <charset val="238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9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u/>
      <sz val="9"/>
      <color indexed="8"/>
      <name val="Book Antiqua"/>
      <family val="1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name val="Arial CE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i/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u/>
      <sz val="10"/>
      <color theme="1"/>
      <name val="Book Antiqua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sz val="10"/>
      <color theme="1"/>
      <name val="Czcionka tekstu podstawowego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9"/>
        <bgColor indexed="9"/>
      </patternFill>
    </fill>
    <fill>
      <patternFill patternType="solid">
        <fgColor indexed="50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88">
    <xf numFmtId="0" fontId="0" fillId="0" borderId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16" borderId="0" applyNumberFormat="0" applyBorder="0" applyAlignment="0" applyProtection="0"/>
    <xf numFmtId="0" fontId="5" fillId="25" borderId="0" applyNumberFormat="0" applyBorder="0" applyAlignment="0" applyProtection="0"/>
    <xf numFmtId="0" fontId="7" fillId="16" borderId="0" applyNumberFormat="0" applyBorder="0" applyAlignment="0" applyProtection="0"/>
    <xf numFmtId="0" fontId="8" fillId="28" borderId="1" applyNumberFormat="0" applyAlignment="0" applyProtection="0"/>
    <xf numFmtId="0" fontId="9" fillId="17" borderId="2" applyNumberFormat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25" borderId="1" applyNumberFormat="0" applyAlignment="0" applyProtection="0"/>
    <xf numFmtId="0" fontId="17" fillId="0" borderId="7" applyNumberFormat="0" applyFill="0" applyAlignment="0" applyProtection="0"/>
    <xf numFmtId="0" fontId="18" fillId="25" borderId="0" applyNumberFormat="0" applyBorder="0" applyAlignment="0" applyProtection="0"/>
    <xf numFmtId="0" fontId="22" fillId="0" borderId="0"/>
    <xf numFmtId="0" fontId="1" fillId="0" borderId="0"/>
    <xf numFmtId="0" fontId="10" fillId="0" borderId="0"/>
    <xf numFmtId="0" fontId="1" fillId="0" borderId="0"/>
    <xf numFmtId="0" fontId="10" fillId="24" borderId="8" applyNumberFormat="0" applyFont="0" applyAlignment="0" applyProtection="0"/>
    <xf numFmtId="0" fontId="19" fillId="28" borderId="3" applyNumberFormat="0" applyAlignment="0" applyProtection="0"/>
    <xf numFmtId="4" fontId="20" fillId="34" borderId="9" applyNumberFormat="0" applyProtection="0">
      <alignment vertical="center"/>
    </xf>
    <xf numFmtId="4" fontId="21" fillId="34" borderId="9" applyNumberFormat="0" applyProtection="0">
      <alignment vertical="center"/>
    </xf>
    <xf numFmtId="4" fontId="20" fillId="34" borderId="9" applyNumberFormat="0" applyProtection="0">
      <alignment horizontal="left" vertical="center" indent="1"/>
    </xf>
    <xf numFmtId="0" fontId="20" fillId="34" borderId="9" applyNumberFormat="0" applyProtection="0">
      <alignment horizontal="left" vertical="top" indent="1"/>
    </xf>
    <xf numFmtId="4" fontId="20" fillId="2" borderId="0" applyNumberFormat="0" applyProtection="0">
      <alignment horizontal="left" vertical="center" indent="1"/>
    </xf>
    <xf numFmtId="4" fontId="22" fillId="7" borderId="9" applyNumberFormat="0" applyProtection="0">
      <alignment horizontal="right" vertical="center"/>
    </xf>
    <xf numFmtId="4" fontId="22" fillId="3" borderId="9" applyNumberFormat="0" applyProtection="0">
      <alignment horizontal="right" vertical="center"/>
    </xf>
    <xf numFmtId="4" fontId="22" fillId="26" borderId="9" applyNumberFormat="0" applyProtection="0">
      <alignment horizontal="right" vertical="center"/>
    </xf>
    <xf numFmtId="4" fontId="22" fillId="27" borderId="9" applyNumberFormat="0" applyProtection="0">
      <alignment horizontal="right" vertical="center"/>
    </xf>
    <xf numFmtId="4" fontId="22" fillId="35" borderId="9" applyNumberFormat="0" applyProtection="0">
      <alignment horizontal="right" vertical="center"/>
    </xf>
    <xf numFmtId="4" fontId="22" fillId="36" borderId="9" applyNumberFormat="0" applyProtection="0">
      <alignment horizontal="right" vertical="center"/>
    </xf>
    <xf numFmtId="4" fontId="22" fillId="9" borderId="9" applyNumberFormat="0" applyProtection="0">
      <alignment horizontal="right" vertical="center"/>
    </xf>
    <xf numFmtId="4" fontId="22" fillId="29" borderId="9" applyNumberFormat="0" applyProtection="0">
      <alignment horizontal="right" vertical="center"/>
    </xf>
    <xf numFmtId="4" fontId="22" fillId="37" borderId="9" applyNumberFormat="0" applyProtection="0">
      <alignment horizontal="right" vertical="center"/>
    </xf>
    <xf numFmtId="4" fontId="20" fillId="38" borderId="10" applyNumberFormat="0" applyProtection="0">
      <alignment horizontal="left" vertical="center" indent="1"/>
    </xf>
    <xf numFmtId="4" fontId="22" fillId="39" borderId="0" applyNumberFormat="0" applyProtection="0">
      <alignment horizontal="left" vertical="center" indent="1"/>
    </xf>
    <xf numFmtId="4" fontId="23" fillId="8" borderId="0" applyNumberFormat="0" applyProtection="0">
      <alignment horizontal="left" vertical="center" indent="1"/>
    </xf>
    <xf numFmtId="4" fontId="22" fillId="2" borderId="9" applyNumberFormat="0" applyProtection="0">
      <alignment horizontal="right" vertical="center"/>
    </xf>
    <xf numFmtId="4" fontId="24" fillId="39" borderId="0" applyNumberFormat="0" applyProtection="0">
      <alignment horizontal="left" vertical="center" indent="1"/>
    </xf>
    <xf numFmtId="4" fontId="24" fillId="2" borderId="0" applyNumberFormat="0" applyProtection="0">
      <alignment horizontal="left" vertical="center" indent="1"/>
    </xf>
    <xf numFmtId="0" fontId="10" fillId="8" borderId="9" applyNumberFormat="0" applyProtection="0">
      <alignment horizontal="left" vertical="center" indent="1"/>
    </xf>
    <xf numFmtId="0" fontId="10" fillId="8" borderId="9" applyNumberFormat="0" applyProtection="0">
      <alignment horizontal="left" vertical="top" indent="1"/>
    </xf>
    <xf numFmtId="0" fontId="10" fillId="2" borderId="9" applyNumberFormat="0" applyProtection="0">
      <alignment horizontal="left" vertical="center" indent="1"/>
    </xf>
    <xf numFmtId="0" fontId="10" fillId="2" borderId="9" applyNumberFormat="0" applyProtection="0">
      <alignment horizontal="left" vertical="top" indent="1"/>
    </xf>
    <xf numFmtId="0" fontId="10" fillId="6" borderId="9" applyNumberFormat="0" applyProtection="0">
      <alignment horizontal="left" vertical="center" indent="1"/>
    </xf>
    <xf numFmtId="0" fontId="10" fillId="6" borderId="9" applyNumberFormat="0" applyProtection="0">
      <alignment horizontal="left" vertical="top" indent="1"/>
    </xf>
    <xf numFmtId="0" fontId="10" fillId="39" borderId="9" applyNumberFormat="0" applyProtection="0">
      <alignment horizontal="left" vertical="center" indent="1"/>
    </xf>
    <xf numFmtId="0" fontId="10" fillId="39" borderId="9" applyNumberFormat="0" applyProtection="0">
      <alignment horizontal="left" vertical="top" indent="1"/>
    </xf>
    <xf numFmtId="0" fontId="10" fillId="5" borderId="11" applyNumberFormat="0">
      <protection locked="0"/>
    </xf>
    <xf numFmtId="4" fontId="22" fillId="4" borderId="9" applyNumberFormat="0" applyProtection="0">
      <alignment vertical="center"/>
    </xf>
    <xf numFmtId="4" fontId="25" fillId="4" borderId="9" applyNumberFormat="0" applyProtection="0">
      <alignment vertical="center"/>
    </xf>
    <xf numFmtId="4" fontId="22" fillId="4" borderId="9" applyNumberFormat="0" applyProtection="0">
      <alignment horizontal="left" vertical="center" indent="1"/>
    </xf>
    <xf numFmtId="0" fontId="22" fillId="4" borderId="9" applyNumberFormat="0" applyProtection="0">
      <alignment horizontal="left" vertical="top" indent="1"/>
    </xf>
    <xf numFmtId="4" fontId="22" fillId="39" borderId="9" applyNumberFormat="0" applyProtection="0">
      <alignment horizontal="right" vertical="center"/>
    </xf>
    <xf numFmtId="4" fontId="25" fillId="39" borderId="9" applyNumberFormat="0" applyProtection="0">
      <alignment horizontal="right" vertical="center"/>
    </xf>
    <xf numFmtId="4" fontId="22" fillId="2" borderId="9" applyNumberFormat="0" applyProtection="0">
      <alignment horizontal="left" vertical="center" indent="1"/>
    </xf>
    <xf numFmtId="0" fontId="22" fillId="2" borderId="9" applyNumberFormat="0" applyProtection="0">
      <alignment horizontal="left" vertical="top" indent="1"/>
    </xf>
    <xf numFmtId="4" fontId="26" fillId="40" borderId="0" applyNumberFormat="0" applyProtection="0">
      <alignment horizontal="left" vertical="center" indent="1"/>
    </xf>
    <xf numFmtId="4" fontId="27" fillId="39" borderId="9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11" fillId="0" borderId="12" applyNumberFormat="0" applyFill="0" applyAlignment="0" applyProtection="0"/>
    <xf numFmtId="164" fontId="10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957">
    <xf numFmtId="0" fontId="0" fillId="0" borderId="0" xfId="0"/>
    <xf numFmtId="0" fontId="0" fillId="0" borderId="0" xfId="0" applyAlignment="1">
      <alignment vertical="center"/>
    </xf>
    <xf numFmtId="4" fontId="33" fillId="0" borderId="0" xfId="0" applyNumberFormat="1" applyFont="1" applyAlignment="1">
      <alignment vertical="center"/>
    </xf>
    <xf numFmtId="4" fontId="33" fillId="0" borderId="0" xfId="0" applyNumberFormat="1" applyFont="1" applyAlignment="1">
      <alignment vertical="center" wrapText="1"/>
    </xf>
    <xf numFmtId="4" fontId="33" fillId="0" borderId="0" xfId="0" applyNumberFormat="1" applyFont="1" applyAlignment="1" applyProtection="1">
      <alignment vertical="center"/>
      <protection locked="0"/>
    </xf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0" borderId="0" xfId="42" applyFont="1" applyAlignment="1">
      <alignment horizontal="left" wrapText="1"/>
    </xf>
    <xf numFmtId="4" fontId="33" fillId="0" borderId="0" xfId="0" applyNumberFormat="1" applyFont="1" applyAlignment="1">
      <alignment vertical="top"/>
    </xf>
    <xf numFmtId="4" fontId="2" fillId="0" borderId="0" xfId="0" applyNumberFormat="1" applyFont="1" applyBorder="1" applyAlignment="1" applyProtection="1">
      <alignment horizontal="left" vertical="center"/>
      <protection locked="0"/>
    </xf>
    <xf numFmtId="4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/>
    </xf>
    <xf numFmtId="0" fontId="39" fillId="0" borderId="0" xfId="0" applyNumberFormat="1" applyFont="1" applyAlignment="1" applyProtection="1">
      <alignment horizontal="left" vertical="center" wrapText="1"/>
      <protection locked="0"/>
    </xf>
    <xf numFmtId="0" fontId="63" fillId="0" borderId="0" xfId="0" applyFont="1"/>
    <xf numFmtId="0" fontId="64" fillId="0" borderId="82" xfId="0" applyFont="1" applyFill="1" applyBorder="1"/>
    <xf numFmtId="4" fontId="64" fillId="0" borderId="83" xfId="0" applyNumberFormat="1" applyFont="1" applyFill="1" applyBorder="1" applyAlignment="1">
      <alignment horizontal="right"/>
    </xf>
    <xf numFmtId="4" fontId="64" fillId="0" borderId="84" xfId="0" applyNumberFormat="1" applyFont="1" applyFill="1" applyBorder="1" applyAlignment="1">
      <alignment horizontal="right"/>
    </xf>
    <xf numFmtId="0" fontId="65" fillId="0" borderId="82" xfId="0" applyFont="1" applyFill="1" applyBorder="1"/>
    <xf numFmtId="2" fontId="65" fillId="0" borderId="83" xfId="0" applyNumberFormat="1" applyFont="1" applyFill="1" applyBorder="1" applyAlignment="1">
      <alignment horizontal="right"/>
    </xf>
    <xf numFmtId="4" fontId="65" fillId="0" borderId="83" xfId="0" applyNumberFormat="1" applyFont="1" applyFill="1" applyBorder="1" applyAlignment="1">
      <alignment horizontal="right"/>
    </xf>
    <xf numFmtId="4" fontId="65" fillId="0" borderId="84" xfId="0" applyNumberFormat="1" applyFont="1" applyFill="1" applyBorder="1" applyAlignment="1">
      <alignment horizontal="right"/>
    </xf>
    <xf numFmtId="0" fontId="64" fillId="44" borderId="82" xfId="0" applyFont="1" applyFill="1" applyBorder="1"/>
    <xf numFmtId="4" fontId="64" fillId="44" borderId="83" xfId="0" applyNumberFormat="1" applyFont="1" applyFill="1" applyBorder="1" applyAlignment="1">
      <alignment horizontal="right"/>
    </xf>
    <xf numFmtId="4" fontId="64" fillId="44" borderId="84" xfId="0" applyNumberFormat="1" applyFont="1" applyFill="1" applyBorder="1" applyAlignment="1">
      <alignment horizontal="right"/>
    </xf>
    <xf numFmtId="0" fontId="64" fillId="44" borderId="85" xfId="0" applyFont="1" applyFill="1" applyBorder="1"/>
    <xf numFmtId="4" fontId="64" fillId="44" borderId="86" xfId="0" applyNumberFormat="1" applyFont="1" applyFill="1" applyBorder="1" applyAlignment="1">
      <alignment horizontal="right"/>
    </xf>
    <xf numFmtId="4" fontId="64" fillId="44" borderId="87" xfId="0" applyNumberFormat="1" applyFont="1" applyFill="1" applyBorder="1" applyAlignment="1">
      <alignment horizontal="right"/>
    </xf>
    <xf numFmtId="0" fontId="66" fillId="0" borderId="0" xfId="0" applyFont="1"/>
    <xf numFmtId="4" fontId="64" fillId="0" borderId="88" xfId="0" applyNumberFormat="1" applyFont="1" applyFill="1" applyBorder="1" applyAlignment="1">
      <alignment horizontal="right"/>
    </xf>
    <xf numFmtId="0" fontId="64" fillId="0" borderId="13" xfId="0" applyFont="1" applyFill="1" applyBorder="1" applyAlignment="1">
      <alignment horizontal="center" wrapText="1"/>
    </xf>
    <xf numFmtId="0" fontId="64" fillId="0" borderId="14" xfId="0" applyFont="1" applyFill="1" applyBorder="1" applyAlignment="1">
      <alignment horizontal="center" wrapText="1"/>
    </xf>
    <xf numFmtId="0" fontId="31" fillId="0" borderId="0" xfId="40" applyFont="1" applyFill="1" applyAlignment="1" applyProtection="1">
      <alignment vertical="center" wrapText="1"/>
    </xf>
    <xf numFmtId="0" fontId="31" fillId="0" borderId="0" xfId="40" applyFont="1" applyFill="1" applyAlignment="1" applyProtection="1">
      <alignment vertical="center"/>
    </xf>
    <xf numFmtId="0" fontId="37" fillId="44" borderId="15" xfId="40" applyFont="1" applyFill="1" applyBorder="1" applyAlignment="1" applyProtection="1">
      <alignment horizontal="center" vertical="center" wrapText="1"/>
    </xf>
    <xf numFmtId="4" fontId="37" fillId="44" borderId="15" xfId="40" applyNumberFormat="1" applyFont="1" applyFill="1" applyBorder="1" applyAlignment="1" applyProtection="1">
      <alignment horizontal="center" vertical="center" wrapText="1"/>
    </xf>
    <xf numFmtId="0" fontId="37" fillId="44" borderId="16" xfId="40" applyFont="1" applyFill="1" applyBorder="1" applyAlignment="1" applyProtection="1">
      <alignment horizontal="center" vertical="center" wrapText="1"/>
    </xf>
    <xf numFmtId="0" fontId="37" fillId="0" borderId="17" xfId="40" applyFont="1" applyFill="1" applyBorder="1" applyAlignment="1" applyProtection="1">
      <alignment horizontal="center" vertical="center"/>
    </xf>
    <xf numFmtId="4" fontId="37" fillId="0" borderId="17" xfId="40" applyNumberFormat="1" applyFont="1" applyFill="1" applyBorder="1" applyAlignment="1" applyProtection="1">
      <alignment horizontal="center" vertical="center" wrapText="1"/>
    </xf>
    <xf numFmtId="0" fontId="37" fillId="0" borderId="18" xfId="40" applyFont="1" applyFill="1" applyBorder="1" applyAlignment="1" applyProtection="1">
      <alignment horizontal="center" vertical="center" wrapText="1"/>
    </xf>
    <xf numFmtId="0" fontId="37" fillId="44" borderId="19" xfId="40" applyFont="1" applyFill="1" applyBorder="1" applyAlignment="1" applyProtection="1">
      <alignment vertical="center" wrapText="1"/>
    </xf>
    <xf numFmtId="4" fontId="37" fillId="44" borderId="19" xfId="40" applyNumberFormat="1" applyFont="1" applyFill="1" applyBorder="1" applyAlignment="1" applyProtection="1">
      <alignment vertical="center"/>
    </xf>
    <xf numFmtId="4" fontId="37" fillId="44" borderId="20" xfId="40" applyNumberFormat="1" applyFont="1" applyFill="1" applyBorder="1" applyAlignment="1" applyProtection="1">
      <alignment vertical="center"/>
    </xf>
    <xf numFmtId="0" fontId="37" fillId="0" borderId="21" xfId="40" applyFont="1" applyFill="1" applyBorder="1" applyAlignment="1" applyProtection="1">
      <alignment vertical="center" wrapText="1"/>
    </xf>
    <xf numFmtId="4" fontId="37" fillId="0" borderId="21" xfId="40" applyNumberFormat="1" applyFont="1" applyFill="1" applyBorder="1" applyAlignment="1" applyProtection="1">
      <alignment vertical="center"/>
    </xf>
    <xf numFmtId="4" fontId="37" fillId="0" borderId="22" xfId="40" applyNumberFormat="1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</xf>
    <xf numFmtId="4" fontId="31" fillId="0" borderId="23" xfId="40" applyNumberFormat="1" applyFont="1" applyFill="1" applyBorder="1" applyAlignment="1" applyProtection="1">
      <alignment vertical="center"/>
      <protection locked="0"/>
    </xf>
    <xf numFmtId="4" fontId="31" fillId="0" borderId="24" xfId="40" applyNumberFormat="1" applyFont="1" applyFill="1" applyBorder="1" applyAlignment="1" applyProtection="1">
      <alignment vertical="center"/>
    </xf>
    <xf numFmtId="0" fontId="31" fillId="0" borderId="23" xfId="40" quotePrefix="1" applyFont="1" applyFill="1" applyBorder="1" applyAlignment="1" applyProtection="1">
      <alignment vertical="center" wrapText="1"/>
      <protection locked="0"/>
    </xf>
    <xf numFmtId="0" fontId="37" fillId="44" borderId="25" xfId="40" applyFont="1" applyFill="1" applyBorder="1" applyAlignment="1" applyProtection="1">
      <alignment vertical="center" wrapText="1"/>
    </xf>
    <xf numFmtId="4" fontId="37" fillId="44" borderId="25" xfId="40" applyNumberFormat="1" applyFont="1" applyFill="1" applyBorder="1" applyAlignment="1" applyProtection="1">
      <alignment vertical="center"/>
    </xf>
    <xf numFmtId="4" fontId="37" fillId="44" borderId="26" xfId="40" applyNumberFormat="1" applyFont="1" applyFill="1" applyBorder="1" applyAlignment="1" applyProtection="1">
      <alignment vertical="center"/>
    </xf>
    <xf numFmtId="0" fontId="37" fillId="0" borderId="27" xfId="40" applyFont="1" applyFill="1" applyBorder="1" applyAlignment="1" applyProtection="1">
      <alignment horizontal="centerContinuous" vertical="center"/>
    </xf>
    <xf numFmtId="0" fontId="31" fillId="0" borderId="0" xfId="40" applyFont="1" applyFill="1" applyBorder="1" applyAlignment="1" applyProtection="1">
      <alignment vertical="center"/>
    </xf>
    <xf numFmtId="0" fontId="31" fillId="0" borderId="18" xfId="40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  <protection locked="0"/>
    </xf>
    <xf numFmtId="0" fontId="64" fillId="45" borderId="83" xfId="0" applyFont="1" applyFill="1" applyBorder="1" applyAlignment="1">
      <alignment horizontal="center" wrapText="1"/>
    </xf>
    <xf numFmtId="0" fontId="67" fillId="0" borderId="83" xfId="0" applyFont="1" applyBorder="1" applyAlignment="1">
      <alignment wrapText="1"/>
    </xf>
    <xf numFmtId="4" fontId="67" fillId="0" borderId="83" xfId="0" applyNumberFormat="1" applyFont="1" applyBorder="1" applyAlignment="1">
      <alignment horizontal="right"/>
    </xf>
    <xf numFmtId="0" fontId="67" fillId="0" borderId="89" xfId="0" applyFont="1" applyBorder="1" applyAlignment="1">
      <alignment wrapText="1"/>
    </xf>
    <xf numFmtId="0" fontId="67" fillId="0" borderId="90" xfId="0" applyFont="1" applyBorder="1" applyAlignment="1">
      <alignment wrapText="1"/>
    </xf>
    <xf numFmtId="4" fontId="67" fillId="0" borderId="90" xfId="0" applyNumberFormat="1" applyFont="1" applyBorder="1" applyAlignment="1">
      <alignment horizontal="right"/>
    </xf>
    <xf numFmtId="2" fontId="67" fillId="0" borderId="90" xfId="0" applyNumberFormat="1" applyFont="1" applyBorder="1" applyAlignment="1">
      <alignment horizontal="right"/>
    </xf>
    <xf numFmtId="4" fontId="64" fillId="0" borderId="11" xfId="0" applyNumberFormat="1" applyFont="1" applyBorder="1" applyAlignment="1">
      <alignment horizontal="right"/>
    </xf>
    <xf numFmtId="2" fontId="67" fillId="0" borderId="11" xfId="0" applyNumberFormat="1" applyFont="1" applyBorder="1" applyAlignment="1">
      <alignment wrapText="1"/>
    </xf>
    <xf numFmtId="0" fontId="67" fillId="45" borderId="28" xfId="0" applyFont="1" applyFill="1" applyBorder="1" applyAlignment="1">
      <alignment horizontal="center" wrapText="1"/>
    </xf>
    <xf numFmtId="0" fontId="64" fillId="45" borderId="91" xfId="0" applyFont="1" applyFill="1" applyBorder="1" applyAlignment="1">
      <alignment horizontal="center" wrapText="1"/>
    </xf>
    <xf numFmtId="0" fontId="64" fillId="45" borderId="92" xfId="0" applyFont="1" applyFill="1" applyBorder="1" applyAlignment="1">
      <alignment horizontal="center" wrapText="1"/>
    </xf>
    <xf numFmtId="0" fontId="67" fillId="0" borderId="29" xfId="0" applyFont="1" applyBorder="1" applyAlignment="1">
      <alignment wrapText="1"/>
    </xf>
    <xf numFmtId="4" fontId="67" fillId="0" borderId="30" xfId="0" applyNumberFormat="1" applyFont="1" applyBorder="1" applyAlignment="1">
      <alignment horizontal="right"/>
    </xf>
    <xf numFmtId="4" fontId="67" fillId="0" borderId="31" xfId="0" applyNumberFormat="1" applyFont="1" applyBorder="1" applyAlignment="1">
      <alignment horizontal="right"/>
    </xf>
    <xf numFmtId="4" fontId="67" fillId="0" borderId="89" xfId="0" applyNumberFormat="1" applyFont="1" applyBorder="1" applyAlignment="1">
      <alignment horizontal="right"/>
    </xf>
    <xf numFmtId="4" fontId="67" fillId="0" borderId="90" xfId="0" applyNumberFormat="1" applyFont="1" applyFill="1" applyBorder="1" applyAlignment="1">
      <alignment horizontal="right"/>
    </xf>
    <xf numFmtId="4" fontId="67" fillId="0" borderId="83" xfId="0" applyNumberFormat="1" applyFont="1" applyFill="1" applyBorder="1" applyAlignment="1">
      <alignment horizontal="right"/>
    </xf>
    <xf numFmtId="4" fontId="47" fillId="0" borderId="0" xfId="0" applyNumberFormat="1" applyFont="1" applyAlignment="1">
      <alignment vertical="center"/>
    </xf>
    <xf numFmtId="4" fontId="48" fillId="0" borderId="0" xfId="0" applyNumberFormat="1" applyFont="1" applyAlignment="1">
      <alignment vertical="center" wrapText="1"/>
    </xf>
    <xf numFmtId="4" fontId="49" fillId="0" borderId="0" xfId="0" applyNumberFormat="1" applyFont="1" applyAlignment="1">
      <alignment vertical="center" wrapText="1"/>
    </xf>
    <xf numFmtId="4" fontId="50" fillId="41" borderId="32" xfId="0" applyNumberFormat="1" applyFont="1" applyFill="1" applyBorder="1" applyAlignment="1">
      <alignment horizontal="center" vertical="center" wrapText="1"/>
    </xf>
    <xf numFmtId="4" fontId="50" fillId="41" borderId="15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50" fillId="0" borderId="28" xfId="0" applyNumberFormat="1" applyFont="1" applyBorder="1" applyAlignment="1">
      <alignment vertical="center"/>
    </xf>
    <xf numFmtId="4" fontId="37" fillId="0" borderId="33" xfId="0" applyNumberFormat="1" applyFont="1" applyFill="1" applyBorder="1" applyAlignment="1">
      <alignment horizontal="left" vertical="center" wrapText="1"/>
    </xf>
    <xf numFmtId="4" fontId="50" fillId="0" borderId="34" xfId="0" applyNumberFormat="1" applyFont="1" applyBorder="1" applyAlignment="1">
      <alignment vertical="center"/>
    </xf>
    <xf numFmtId="4" fontId="50" fillId="0" borderId="19" xfId="0" applyNumberFormat="1" applyFont="1" applyBorder="1" applyAlignment="1">
      <alignment vertical="center"/>
    </xf>
    <xf numFmtId="4" fontId="50" fillId="0" borderId="20" xfId="0" applyNumberFormat="1" applyFont="1" applyBorder="1" applyAlignment="1">
      <alignment vertical="center"/>
    </xf>
    <xf numFmtId="4" fontId="50" fillId="0" borderId="35" xfId="0" applyNumberFormat="1" applyFont="1" applyBorder="1" applyAlignment="1">
      <alignment vertical="center"/>
    </xf>
    <xf numFmtId="4" fontId="50" fillId="0" borderId="36" xfId="0" applyNumberFormat="1" applyFont="1" applyBorder="1" applyAlignment="1">
      <alignment vertical="center"/>
    </xf>
    <xf numFmtId="4" fontId="50" fillId="0" borderId="37" xfId="0" applyNumberFormat="1" applyFont="1" applyBorder="1" applyAlignment="1">
      <alignment vertical="center"/>
    </xf>
    <xf numFmtId="4" fontId="50" fillId="0" borderId="21" xfId="0" applyNumberFormat="1" applyFont="1" applyBorder="1" applyAlignment="1">
      <alignment vertical="center"/>
    </xf>
    <xf numFmtId="4" fontId="50" fillId="0" borderId="22" xfId="0" applyNumberFormat="1" applyFont="1" applyBorder="1" applyAlignment="1">
      <alignment vertical="center"/>
    </xf>
    <xf numFmtId="4" fontId="42" fillId="0" borderId="35" xfId="0" applyNumberFormat="1" applyFont="1" applyBorder="1" applyAlignment="1">
      <alignment vertical="center"/>
    </xf>
    <xf numFmtId="4" fontId="42" fillId="0" borderId="36" xfId="0" applyNumberFormat="1" applyFont="1" applyBorder="1" applyAlignment="1">
      <alignment vertical="center"/>
    </xf>
    <xf numFmtId="4" fontId="42" fillId="0" borderId="37" xfId="0" applyNumberFormat="1" applyFont="1" applyBorder="1" applyAlignment="1">
      <alignment vertical="center"/>
    </xf>
    <xf numFmtId="4" fontId="42" fillId="0" borderId="21" xfId="0" applyNumberFormat="1" applyFont="1" applyBorder="1" applyAlignment="1">
      <alignment vertical="center"/>
    </xf>
    <xf numFmtId="4" fontId="42" fillId="0" borderId="22" xfId="0" applyNumberFormat="1" applyFont="1" applyBorder="1" applyAlignment="1">
      <alignment vertical="center"/>
    </xf>
    <xf numFmtId="4" fontId="42" fillId="0" borderId="38" xfId="0" applyNumberFormat="1" applyFont="1" applyBorder="1" applyAlignment="1">
      <alignment vertical="center"/>
    </xf>
    <xf numFmtId="4" fontId="42" fillId="0" borderId="39" xfId="0" applyNumberFormat="1" applyFont="1" applyBorder="1" applyAlignment="1">
      <alignment vertical="center"/>
    </xf>
    <xf numFmtId="4" fontId="42" fillId="0" borderId="40" xfId="0" applyNumberFormat="1" applyFont="1" applyBorder="1" applyAlignment="1">
      <alignment vertical="center"/>
    </xf>
    <xf numFmtId="4" fontId="42" fillId="0" borderId="41" xfId="0" applyNumberFormat="1" applyFont="1" applyBorder="1" applyAlignment="1">
      <alignment vertical="center"/>
    </xf>
    <xf numFmtId="4" fontId="42" fillId="0" borderId="42" xfId="0" applyNumberFormat="1" applyFont="1" applyBorder="1" applyAlignment="1">
      <alignment vertical="center"/>
    </xf>
    <xf numFmtId="4" fontId="50" fillId="0" borderId="43" xfId="0" applyNumberFormat="1" applyFont="1" applyBorder="1" applyAlignment="1">
      <alignment vertical="center"/>
    </xf>
    <xf numFmtId="4" fontId="50" fillId="41" borderId="44" xfId="0" applyNumberFormat="1" applyFont="1" applyFill="1" applyBorder="1" applyAlignment="1">
      <alignment vertical="center"/>
    </xf>
    <xf numFmtId="4" fontId="50" fillId="41" borderId="15" xfId="0" applyNumberFormat="1" applyFont="1" applyFill="1" applyBorder="1" applyAlignment="1">
      <alignment vertical="center"/>
    </xf>
    <xf numFmtId="4" fontId="50" fillId="0" borderId="45" xfId="0" applyNumberFormat="1" applyFont="1" applyBorder="1" applyAlignment="1">
      <alignment vertical="center"/>
    </xf>
    <xf numFmtId="4" fontId="37" fillId="0" borderId="15" xfId="0" applyNumberFormat="1" applyFont="1" applyFill="1" applyBorder="1" applyAlignment="1">
      <alignment horizontal="left" vertical="center" wrapText="1"/>
    </xf>
    <xf numFmtId="4" fontId="50" fillId="0" borderId="46" xfId="0" applyNumberFormat="1" applyFont="1" applyBorder="1" applyAlignment="1">
      <alignment vertical="center"/>
    </xf>
    <xf numFmtId="4" fontId="50" fillId="0" borderId="47" xfId="0" applyNumberFormat="1" applyFont="1" applyBorder="1" applyAlignment="1">
      <alignment vertical="center"/>
    </xf>
    <xf numFmtId="4" fontId="50" fillId="0" borderId="48" xfId="0" applyNumberFormat="1" applyFont="1" applyBorder="1" applyAlignment="1">
      <alignment vertical="center"/>
    </xf>
    <xf numFmtId="4" fontId="50" fillId="41" borderId="43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50" fillId="0" borderId="19" xfId="0" applyNumberFormat="1" applyFont="1" applyFill="1" applyBorder="1" applyAlignment="1">
      <alignment vertical="center"/>
    </xf>
    <xf numFmtId="4" fontId="50" fillId="0" borderId="21" xfId="0" applyNumberFormat="1" applyFont="1" applyFill="1" applyBorder="1" applyAlignment="1">
      <alignment vertical="center"/>
    </xf>
    <xf numFmtId="3" fontId="42" fillId="0" borderId="21" xfId="0" applyNumberFormat="1" applyFont="1" applyFill="1" applyBorder="1" applyAlignment="1">
      <alignment vertical="center"/>
    </xf>
    <xf numFmtId="3" fontId="42" fillId="0" borderId="41" xfId="0" applyNumberFormat="1" applyFont="1" applyFill="1" applyBorder="1" applyAlignment="1">
      <alignment vertical="center"/>
    </xf>
    <xf numFmtId="4" fontId="50" fillId="0" borderId="47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 applyProtection="1">
      <alignment horizontal="center" vertical="center" wrapText="1"/>
      <protection locked="0"/>
    </xf>
    <xf numFmtId="4" fontId="50" fillId="44" borderId="15" xfId="0" applyNumberFormat="1" applyFont="1" applyFill="1" applyBorder="1" applyAlignment="1" applyProtection="1">
      <alignment horizontal="right" vertical="center" wrapText="1"/>
    </xf>
    <xf numFmtId="4" fontId="50" fillId="44" borderId="15" xfId="0" applyNumberFormat="1" applyFont="1" applyFill="1" applyBorder="1" applyAlignment="1" applyProtection="1">
      <alignment horizontal="center" vertical="center" wrapText="1"/>
      <protection locked="0"/>
    </xf>
    <xf numFmtId="4" fontId="42" fillId="0" borderId="21" xfId="0" applyNumberFormat="1" applyFont="1" applyBorder="1" applyAlignment="1" applyProtection="1">
      <alignment vertical="center" wrapText="1"/>
      <protection locked="0"/>
    </xf>
    <xf numFmtId="4" fontId="32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2" fillId="44" borderId="3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9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Fill="1" applyBorder="1" applyAlignment="1" applyProtection="1">
      <alignment horizontal="right" vertical="center" wrapText="1"/>
    </xf>
    <xf numFmtId="4" fontId="42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42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0" xfId="0" applyNumberFormat="1" applyFont="1" applyFill="1" applyBorder="1" applyAlignment="1" applyProtection="1">
      <alignment vertical="center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50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49" xfId="0" applyNumberFormat="1" applyFont="1" applyFill="1" applyBorder="1" applyAlignment="1" applyProtection="1">
      <alignment horizontal="center" vertical="center" wrapText="1"/>
      <protection locked="0"/>
    </xf>
    <xf numFmtId="49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19" xfId="0" applyNumberFormat="1" applyFont="1" applyFill="1" applyBorder="1" applyAlignment="1" applyProtection="1">
      <alignment vertical="center"/>
      <protection locked="0"/>
    </xf>
    <xf numFmtId="49" fontId="42" fillId="0" borderId="47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Fill="1" applyBorder="1" applyAlignment="1" applyProtection="1">
      <alignment vertical="center"/>
    </xf>
    <xf numFmtId="4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  <protection locked="0"/>
    </xf>
    <xf numFmtId="49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47" xfId="0" applyNumberFormat="1" applyFont="1" applyFill="1" applyBorder="1" applyAlignment="1" applyProtection="1">
      <alignment vertical="center"/>
      <protection locked="0"/>
    </xf>
    <xf numFmtId="4" fontId="50" fillId="44" borderId="53" xfId="0" applyNumberFormat="1" applyFont="1" applyFill="1" applyBorder="1" applyAlignment="1" applyProtection="1">
      <alignment vertical="center"/>
      <protection locked="0"/>
    </xf>
    <xf numFmtId="4" fontId="50" fillId="44" borderId="15" xfId="0" applyNumberFormat="1" applyFont="1" applyFill="1" applyBorder="1" applyAlignment="1" applyProtection="1">
      <alignment vertical="center"/>
      <protection locked="0"/>
    </xf>
    <xf numFmtId="0" fontId="4" fillId="0" borderId="0" xfId="41" applyFont="1"/>
    <xf numFmtId="49" fontId="50" fillId="0" borderId="47" xfId="0" applyNumberFormat="1" applyFont="1" applyFill="1" applyBorder="1" applyAlignment="1" applyProtection="1">
      <alignment vertical="center"/>
      <protection locked="0"/>
    </xf>
    <xf numFmtId="4" fontId="50" fillId="0" borderId="54" xfId="0" applyNumberFormat="1" applyFont="1" applyFill="1" applyBorder="1" applyAlignment="1" applyProtection="1">
      <alignment vertical="center"/>
      <protection locked="0"/>
    </xf>
    <xf numFmtId="4" fontId="42" fillId="0" borderId="17" xfId="0" applyNumberFormat="1" applyFont="1" applyFill="1" applyBorder="1" applyAlignment="1" applyProtection="1">
      <alignment vertical="center"/>
      <protection locked="0"/>
    </xf>
    <xf numFmtId="4" fontId="42" fillId="0" borderId="52" xfId="0" applyNumberFormat="1" applyFont="1" applyFill="1" applyBorder="1" applyAlignment="1" applyProtection="1">
      <alignment vertical="center"/>
    </xf>
    <xf numFmtId="0" fontId="42" fillId="0" borderId="0" xfId="0" applyNumberFormat="1" applyFont="1" applyAlignment="1" applyProtection="1">
      <alignment horizontal="center" vertical="center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42" fillId="0" borderId="55" xfId="0" applyNumberFormat="1" applyFont="1" applyBorder="1" applyAlignment="1" applyProtection="1">
      <alignment horizontal="right" vertical="center" wrapText="1"/>
      <protection locked="0"/>
    </xf>
    <xf numFmtId="4" fontId="50" fillId="0" borderId="56" xfId="0" applyNumberFormat="1" applyFont="1" applyFill="1" applyBorder="1" applyAlignment="1" applyProtection="1">
      <alignment horizontal="right" vertical="center" wrapText="1"/>
    </xf>
    <xf numFmtId="4" fontId="42" fillId="0" borderId="11" xfId="0" applyNumberFormat="1" applyFont="1" applyBorder="1" applyAlignment="1" applyProtection="1">
      <alignment horizontal="right" vertical="center" wrapText="1"/>
      <protection locked="0"/>
    </xf>
    <xf numFmtId="4" fontId="50" fillId="0" borderId="57" xfId="0" applyNumberFormat="1" applyFont="1" applyFill="1" applyBorder="1" applyAlignment="1" applyProtection="1">
      <alignment horizontal="right" vertical="center" wrapText="1"/>
    </xf>
    <xf numFmtId="4" fontId="42" fillId="0" borderId="30" xfId="0" applyNumberFormat="1" applyFont="1" applyBorder="1" applyAlignment="1" applyProtection="1">
      <alignment horizontal="right" vertical="center" wrapText="1"/>
      <protection locked="0"/>
    </xf>
    <xf numFmtId="4" fontId="50" fillId="0" borderId="58" xfId="0" applyNumberFormat="1" applyFont="1" applyFill="1" applyBorder="1" applyAlignment="1" applyProtection="1">
      <alignment horizontal="right" vertical="center" wrapText="1"/>
    </xf>
    <xf numFmtId="4" fontId="42" fillId="44" borderId="55" xfId="0" applyNumberFormat="1" applyFont="1" applyFill="1" applyBorder="1" applyAlignment="1" applyProtection="1">
      <alignment horizontal="right" vertical="center" wrapText="1"/>
      <protection locked="0"/>
    </xf>
    <xf numFmtId="4" fontId="50" fillId="44" borderId="59" xfId="0" applyNumberFormat="1" applyFont="1" applyFill="1" applyBorder="1" applyAlignment="1" applyProtection="1">
      <alignment horizontal="right" vertical="center" wrapText="1"/>
    </xf>
    <xf numFmtId="165" fontId="51" fillId="0" borderId="11" xfId="0" applyNumberFormat="1" applyFont="1" applyBorder="1" applyAlignment="1" applyProtection="1">
      <alignment horizontal="right" vertical="center" wrapText="1"/>
      <protection locked="0"/>
    </xf>
    <xf numFmtId="4" fontId="51" fillId="0" borderId="11" xfId="0" applyNumberFormat="1" applyFont="1" applyBorder="1" applyAlignment="1" applyProtection="1">
      <alignment horizontal="right" vertical="center" wrapText="1"/>
      <protection locked="0"/>
    </xf>
    <xf numFmtId="165" fontId="51" fillId="0" borderId="30" xfId="0" applyNumberFormat="1" applyFont="1" applyBorder="1" applyAlignment="1" applyProtection="1">
      <alignment horizontal="right" vertical="center" wrapText="1"/>
      <protection locked="0"/>
    </xf>
    <xf numFmtId="4" fontId="50" fillId="41" borderId="60" xfId="0" applyNumberFormat="1" applyFont="1" applyFill="1" applyBorder="1" applyAlignment="1" applyProtection="1">
      <alignment horizontal="right" vertical="center" wrapText="1"/>
    </xf>
    <xf numFmtId="4" fontId="37" fillId="41" borderId="15" xfId="0" applyNumberFormat="1" applyFont="1" applyFill="1" applyBorder="1" applyAlignment="1">
      <alignment horizontal="center" vertical="center" wrapText="1"/>
    </xf>
    <xf numFmtId="4" fontId="42" fillId="0" borderId="34" xfId="0" applyNumberFormat="1" applyFont="1" applyFill="1" applyBorder="1" applyAlignment="1">
      <alignment horizontal="right" vertical="center" wrapText="1"/>
    </xf>
    <xf numFmtId="4" fontId="42" fillId="0" borderId="19" xfId="0" applyNumberFormat="1" applyFont="1" applyFill="1" applyBorder="1" applyAlignment="1">
      <alignment horizontal="right" vertical="center" wrapText="1"/>
    </xf>
    <xf numFmtId="4" fontId="42" fillId="0" borderId="47" xfId="0" applyNumberFormat="1" applyFont="1" applyFill="1" applyBorder="1" applyAlignment="1">
      <alignment horizontal="right" vertical="center" wrapText="1"/>
    </xf>
    <xf numFmtId="4" fontId="50" fillId="41" borderId="14" xfId="0" applyNumberFormat="1" applyFont="1" applyFill="1" applyBorder="1" applyAlignment="1">
      <alignment horizontal="right" vertical="center" wrapText="1"/>
    </xf>
    <xf numFmtId="4" fontId="50" fillId="41" borderId="15" xfId="0" applyNumberFormat="1" applyFont="1" applyFill="1" applyBorder="1" applyAlignment="1">
      <alignment horizontal="right" vertical="center" wrapText="1"/>
    </xf>
    <xf numFmtId="4" fontId="56" fillId="0" borderId="0" xfId="0" applyNumberFormat="1" applyFont="1" applyAlignment="1">
      <alignment horizontal="center" vertical="center" wrapText="1"/>
    </xf>
    <xf numFmtId="4" fontId="37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5" xfId="0" applyNumberFormat="1" applyFont="1" applyFill="1" applyBorder="1" applyAlignment="1" applyProtection="1">
      <alignment horizontal="right" vertical="center" wrapText="1"/>
    </xf>
    <xf numFmtId="4" fontId="42" fillId="0" borderId="46" xfId="0" applyNumberFormat="1" applyFont="1" applyBorder="1" applyAlignment="1" applyProtection="1">
      <alignment horizontal="right" vertical="center" wrapText="1"/>
      <protection locked="0"/>
    </xf>
    <xf numFmtId="4" fontId="42" fillId="0" borderId="47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 wrapText="1"/>
      <protection locked="0"/>
    </xf>
    <xf numFmtId="4" fontId="50" fillId="41" borderId="32" xfId="0" applyNumberFormat="1" applyFont="1" applyFill="1" applyBorder="1" applyAlignment="1" applyProtection="1">
      <alignment horizontal="right" vertical="center" wrapText="1"/>
    </xf>
    <xf numFmtId="4" fontId="46" fillId="0" borderId="0" xfId="0" applyNumberFormat="1" applyFont="1" applyAlignment="1">
      <alignment horizontal="left" vertical="center"/>
    </xf>
    <xf numFmtId="4" fontId="42" fillId="0" borderId="18" xfId="0" applyNumberFormat="1" applyFont="1" applyBorder="1" applyAlignment="1" applyProtection="1">
      <alignment vertical="center"/>
      <protection locked="0"/>
    </xf>
    <xf numFmtId="4" fontId="42" fillId="0" borderId="0" xfId="0" applyNumberFormat="1" applyFont="1" applyAlignment="1">
      <alignment vertical="center"/>
    </xf>
    <xf numFmtId="4" fontId="42" fillId="0" borderId="26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Fill="1" applyBorder="1" applyAlignment="1">
      <alignment vertical="center"/>
    </xf>
    <xf numFmtId="4" fontId="57" fillId="0" borderId="0" xfId="0" applyNumberFormat="1" applyFont="1" applyFill="1" applyBorder="1" applyAlignment="1">
      <alignment vertical="center"/>
    </xf>
    <xf numFmtId="4" fontId="37" fillId="44" borderId="61" xfId="0" applyNumberFormat="1" applyFont="1" applyFill="1" applyBorder="1" applyAlignment="1">
      <alignment horizontal="left" vertical="center" wrapText="1"/>
    </xf>
    <xf numFmtId="4" fontId="37" fillId="44" borderId="15" xfId="0" applyNumberFormat="1" applyFont="1" applyFill="1" applyBorder="1" applyAlignment="1">
      <alignment horizontal="center" vertical="center" wrapText="1"/>
    </xf>
    <xf numFmtId="4" fontId="42" fillId="0" borderId="47" xfId="0" applyNumberFormat="1" applyFont="1" applyFill="1" applyBorder="1" applyAlignment="1">
      <alignment vertical="center"/>
    </xf>
    <xf numFmtId="4" fontId="42" fillId="0" borderId="46" xfId="0" applyNumberFormat="1" applyFont="1" applyFill="1" applyBorder="1" applyAlignment="1">
      <alignment vertical="center"/>
    </xf>
    <xf numFmtId="4" fontId="42" fillId="0" borderId="21" xfId="0" applyNumberFormat="1" applyFont="1" applyFill="1" applyBorder="1" applyAlignment="1">
      <alignment vertical="center"/>
    </xf>
    <xf numFmtId="4" fontId="42" fillId="0" borderId="37" xfId="0" applyNumberFormat="1" applyFont="1" applyFill="1" applyBorder="1" applyAlignment="1">
      <alignment vertical="center"/>
    </xf>
    <xf numFmtId="4" fontId="50" fillId="41" borderId="53" xfId="0" applyNumberFormat="1" applyFont="1" applyFill="1" applyBorder="1" applyAlignment="1">
      <alignment horizontal="left" vertical="center"/>
    </xf>
    <xf numFmtId="4" fontId="50" fillId="41" borderId="53" xfId="0" applyNumberFormat="1" applyFont="1" applyFill="1" applyBorder="1" applyAlignment="1">
      <alignment vertical="center"/>
    </xf>
    <xf numFmtId="4" fontId="47" fillId="0" borderId="0" xfId="0" applyNumberFormat="1" applyFont="1" applyAlignment="1">
      <alignment horizontal="justify" vertical="center"/>
    </xf>
    <xf numFmtId="4" fontId="42" fillId="0" borderId="34" xfId="0" applyNumberFormat="1" applyFont="1" applyBorder="1" applyAlignment="1" applyProtection="1">
      <alignment horizontal="right" vertical="center"/>
      <protection locked="0"/>
    </xf>
    <xf numFmtId="4" fontId="42" fillId="0" borderId="19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/>
      <protection locked="0"/>
    </xf>
    <xf numFmtId="4" fontId="51" fillId="0" borderId="37" xfId="0" applyNumberFormat="1" applyFont="1" applyBorder="1" applyAlignment="1" applyProtection="1">
      <alignment horizontal="right" vertical="center"/>
      <protection locked="0"/>
    </xf>
    <xf numFmtId="4" fontId="51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40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 wrapText="1"/>
      <protection locked="0"/>
    </xf>
    <xf numFmtId="4" fontId="50" fillId="41" borderId="15" xfId="0" applyNumberFormat="1" applyFont="1" applyFill="1" applyBorder="1" applyAlignment="1" applyProtection="1">
      <alignment horizontal="right" vertical="center"/>
    </xf>
    <xf numFmtId="4" fontId="50" fillId="0" borderId="62" xfId="0" applyNumberFormat="1" applyFont="1" applyBorder="1" applyAlignment="1" applyProtection="1">
      <alignment horizontal="right" vertical="center" wrapText="1"/>
      <protection locked="0"/>
    </xf>
    <xf numFmtId="4" fontId="50" fillId="0" borderId="49" xfId="0" applyNumberFormat="1" applyFont="1" applyFill="1" applyBorder="1" applyAlignment="1" applyProtection="1">
      <alignment horizontal="right" vertical="center" wrapText="1"/>
    </xf>
    <xf numFmtId="165" fontId="51" fillId="0" borderId="55" xfId="0" applyNumberFormat="1" applyFont="1" applyBorder="1" applyAlignment="1" applyProtection="1">
      <alignment horizontal="right" vertical="center" wrapText="1"/>
      <protection locked="0"/>
    </xf>
    <xf numFmtId="165" fontId="51" fillId="0" borderId="48" xfId="0" applyNumberFormat="1" applyFont="1" applyBorder="1" applyAlignment="1" applyProtection="1">
      <alignment horizontal="right" vertical="center" wrapText="1"/>
      <protection locked="0"/>
    </xf>
    <xf numFmtId="165" fontId="51" fillId="0" borderId="63" xfId="0" applyNumberFormat="1" applyFont="1" applyBorder="1" applyAlignment="1" applyProtection="1">
      <alignment horizontal="right" vertical="center" wrapText="1"/>
      <protection locked="0"/>
    </xf>
    <xf numFmtId="165" fontId="51" fillId="0" borderId="22" xfId="0" applyNumberFormat="1" applyFont="1" applyBorder="1" applyAlignment="1" applyProtection="1">
      <alignment horizontal="right"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</xf>
    <xf numFmtId="0" fontId="68" fillId="0" borderId="0" xfId="0" applyFont="1" applyAlignment="1">
      <alignment horizontal="left"/>
    </xf>
    <xf numFmtId="4" fontId="48" fillId="0" borderId="0" xfId="0" applyNumberFormat="1" applyFont="1" applyAlignment="1" applyProtection="1">
      <alignment vertical="center"/>
      <protection locked="0"/>
    </xf>
    <xf numFmtId="4" fontId="50" fillId="44" borderId="15" xfId="0" applyNumberFormat="1" applyFont="1" applyFill="1" applyBorder="1" applyAlignment="1" applyProtection="1">
      <alignment horizontal="right" vertical="center"/>
    </xf>
    <xf numFmtId="4" fontId="42" fillId="0" borderId="46" xfId="0" applyNumberFormat="1" applyFont="1" applyFill="1" applyBorder="1" applyAlignment="1" applyProtection="1">
      <alignment horizontal="right" vertical="center"/>
      <protection locked="0"/>
    </xf>
    <xf numFmtId="4" fontId="42" fillId="0" borderId="47" xfId="0" applyNumberFormat="1" applyFont="1" applyFill="1" applyBorder="1" applyAlignment="1" applyProtection="1">
      <alignment horizontal="right" vertical="center"/>
      <protection locked="0"/>
    </xf>
    <xf numFmtId="4" fontId="42" fillId="0" borderId="37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/>
      <protection locked="0"/>
    </xf>
    <xf numFmtId="4" fontId="42" fillId="0" borderId="64" xfId="0" applyNumberFormat="1" applyFont="1" applyBorder="1" applyAlignment="1" applyProtection="1">
      <alignment horizontal="right" vertical="center"/>
      <protection locked="0"/>
    </xf>
    <xf numFmtId="4" fontId="42" fillId="0" borderId="25" xfId="0" applyNumberFormat="1" applyFont="1" applyBorder="1" applyAlignment="1" applyProtection="1">
      <alignment horizontal="right" vertical="center"/>
      <protection locked="0"/>
    </xf>
    <xf numFmtId="4" fontId="37" fillId="44" borderId="50" xfId="0" applyNumberFormat="1" applyFont="1" applyFill="1" applyBorder="1" applyAlignment="1" applyProtection="1">
      <alignment horizontal="center" vertical="center" wrapText="1"/>
      <protection locked="0"/>
    </xf>
    <xf numFmtId="4" fontId="50" fillId="44" borderId="16" xfId="0" applyNumberFormat="1" applyFont="1" applyFill="1" applyBorder="1" applyAlignment="1" applyProtection="1">
      <alignment horizontal="right" vertical="center"/>
    </xf>
    <xf numFmtId="4" fontId="50" fillId="44" borderId="16" xfId="0" applyNumberFormat="1" applyFont="1" applyFill="1" applyBorder="1" applyAlignment="1" applyProtection="1">
      <alignment vertical="center"/>
      <protection locked="0"/>
    </xf>
    <xf numFmtId="4" fontId="50" fillId="0" borderId="46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Border="1" applyAlignment="1" applyProtection="1">
      <alignment vertical="center"/>
      <protection locked="0"/>
    </xf>
    <xf numFmtId="4" fontId="51" fillId="0" borderId="47" xfId="0" applyNumberFormat="1" applyFont="1" applyBorder="1" applyAlignment="1" applyProtection="1">
      <alignment vertical="center"/>
      <protection locked="0"/>
    </xf>
    <xf numFmtId="4" fontId="51" fillId="0" borderId="48" xfId="0" applyNumberFormat="1" applyFont="1" applyBorder="1" applyAlignment="1" applyProtection="1">
      <alignment vertical="center"/>
      <protection locked="0"/>
    </xf>
    <xf numFmtId="4" fontId="50" fillId="0" borderId="48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horizontal="right" vertical="center"/>
      <protection locked="0"/>
    </xf>
    <xf numFmtId="4" fontId="51" fillId="0" borderId="22" xfId="0" applyNumberFormat="1" applyFont="1" applyBorder="1" applyAlignment="1" applyProtection="1">
      <alignment horizontal="right" vertical="center"/>
      <protection locked="0"/>
    </xf>
    <xf numFmtId="4" fontId="50" fillId="44" borderId="15" xfId="0" applyNumberFormat="1" applyFont="1" applyFill="1" applyBorder="1" applyAlignment="1" applyProtection="1">
      <alignment vertical="center"/>
    </xf>
    <xf numFmtId="4" fontId="69" fillId="45" borderId="93" xfId="0" applyNumberFormat="1" applyFont="1" applyFill="1" applyBorder="1" applyAlignment="1">
      <alignment horizontal="right"/>
    </xf>
    <xf numFmtId="4" fontId="69" fillId="46" borderId="93" xfId="0" applyNumberFormat="1" applyFont="1" applyFill="1" applyBorder="1" applyAlignment="1">
      <alignment horizontal="right"/>
    </xf>
    <xf numFmtId="4" fontId="70" fillId="0" borderId="93" xfId="0" applyNumberFormat="1" applyFont="1" applyBorder="1" applyAlignment="1">
      <alignment horizontal="right"/>
    </xf>
    <xf numFmtId="4" fontId="70" fillId="0" borderId="94" xfId="0" applyNumberFormat="1" applyFont="1" applyBorder="1" applyAlignment="1">
      <alignment horizontal="right"/>
    </xf>
    <xf numFmtId="4" fontId="69" fillId="46" borderId="95" xfId="0" applyNumberFormat="1" applyFont="1" applyFill="1" applyBorder="1" applyAlignment="1">
      <alignment horizontal="right"/>
    </xf>
    <xf numFmtId="4" fontId="69" fillId="0" borderId="93" xfId="0" applyNumberFormat="1" applyFont="1" applyFill="1" applyBorder="1" applyAlignment="1">
      <alignment horizontal="right"/>
    </xf>
    <xf numFmtId="4" fontId="70" fillId="0" borderId="93" xfId="0" applyNumberFormat="1" applyFont="1" applyFill="1" applyBorder="1" applyAlignment="1">
      <alignment horizontal="right"/>
    </xf>
    <xf numFmtId="4" fontId="69" fillId="45" borderId="96" xfId="0" applyNumberFormat="1" applyFont="1" applyFill="1" applyBorder="1" applyAlignment="1">
      <alignment horizontal="right"/>
    </xf>
    <xf numFmtId="4" fontId="37" fillId="44" borderId="32" xfId="0" applyNumberFormat="1" applyFont="1" applyFill="1" applyBorder="1" applyAlignment="1">
      <alignment horizontal="center" vertical="center" wrapText="1"/>
    </xf>
    <xf numFmtId="4" fontId="37" fillId="41" borderId="32" xfId="0" applyNumberFormat="1" applyFont="1" applyFill="1" applyBorder="1" applyAlignment="1" applyProtection="1">
      <alignment horizontal="right" vertical="center" wrapText="1"/>
    </xf>
    <xf numFmtId="4" fontId="50" fillId="41" borderId="16" xfId="0" applyNumberFormat="1" applyFont="1" applyFill="1" applyBorder="1" applyAlignment="1" applyProtection="1">
      <alignment horizontal="right" vertical="center" wrapText="1"/>
    </xf>
    <xf numFmtId="4" fontId="42" fillId="0" borderId="52" xfId="0" applyNumberFormat="1" applyFont="1" applyFill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>
      <alignment horizontal="left" vertical="center" wrapText="1"/>
    </xf>
    <xf numFmtId="4" fontId="50" fillId="44" borderId="15" xfId="0" applyNumberFormat="1" applyFont="1" applyFill="1" applyBorder="1" applyAlignment="1">
      <alignment horizontal="center" vertical="center" wrapText="1"/>
    </xf>
    <xf numFmtId="4" fontId="50" fillId="44" borderId="3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4" fontId="42" fillId="0" borderId="0" xfId="0" applyNumberFormat="1" applyFont="1" applyAlignment="1">
      <alignment horizontal="justify" vertical="center"/>
    </xf>
    <xf numFmtId="4" fontId="50" fillId="44" borderId="53" xfId="0" applyNumberFormat="1" applyFont="1" applyFill="1" applyBorder="1" applyAlignment="1">
      <alignment horizontal="left" vertical="center"/>
    </xf>
    <xf numFmtId="4" fontId="50" fillId="44" borderId="32" xfId="0" applyNumberFormat="1" applyFont="1" applyFill="1" applyBorder="1" applyAlignment="1">
      <alignment horizontal="left" vertical="center"/>
    </xf>
    <xf numFmtId="4" fontId="50" fillId="44" borderId="16" xfId="0" applyNumberFormat="1" applyFont="1" applyFill="1" applyBorder="1" applyAlignment="1">
      <alignment horizontal="lef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4" xfId="0" applyNumberFormat="1" applyFont="1" applyBorder="1" applyAlignment="1">
      <alignment horizontal="right" vertical="center"/>
    </xf>
    <xf numFmtId="4" fontId="50" fillId="0" borderId="0" xfId="0" applyNumberFormat="1" applyFont="1" applyFill="1" applyBorder="1" applyAlignment="1">
      <alignment horizontal="center" vertical="center"/>
    </xf>
    <xf numFmtId="4" fontId="50" fillId="0" borderId="0" xfId="0" applyNumberFormat="1" applyFont="1" applyFill="1" applyBorder="1" applyAlignment="1">
      <alignment horizontal="left" vertical="center"/>
    </xf>
    <xf numFmtId="4" fontId="42" fillId="0" borderId="0" xfId="0" applyNumberFormat="1" applyFont="1" applyFill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67" fillId="0" borderId="84" xfId="0" applyNumberFormat="1" applyFont="1" applyBorder="1" applyAlignment="1">
      <alignment horizontal="right"/>
    </xf>
    <xf numFmtId="4" fontId="67" fillId="0" borderId="97" xfId="0" applyNumberFormat="1" applyFont="1" applyBorder="1" applyAlignment="1">
      <alignment horizontal="right"/>
    </xf>
    <xf numFmtId="4" fontId="67" fillId="0" borderId="98" xfId="0" applyNumberFormat="1" applyFont="1" applyFill="1" applyBorder="1" applyAlignment="1">
      <alignment horizontal="right"/>
    </xf>
    <xf numFmtId="4" fontId="67" fillId="0" borderId="84" xfId="0" applyNumberFormat="1" applyFont="1" applyFill="1" applyBorder="1" applyAlignment="1">
      <alignment horizontal="right"/>
    </xf>
    <xf numFmtId="4" fontId="31" fillId="0" borderId="0" xfId="0" applyNumberFormat="1" applyFont="1" applyBorder="1" applyAlignment="1">
      <alignment horizontal="left" vertical="center"/>
    </xf>
    <xf numFmtId="4" fontId="31" fillId="0" borderId="0" xfId="0" applyNumberFormat="1" applyFont="1" applyBorder="1" applyAlignment="1">
      <alignment vertical="center"/>
    </xf>
    <xf numFmtId="4" fontId="31" fillId="0" borderId="34" xfId="0" applyNumberFormat="1" applyFont="1" applyFill="1" applyBorder="1" applyAlignment="1">
      <alignment horizontal="right" vertical="center" wrapText="1"/>
    </xf>
    <xf numFmtId="4" fontId="31" fillId="0" borderId="19" xfId="0" applyNumberFormat="1" applyFont="1" applyFill="1" applyBorder="1" applyAlignment="1">
      <alignment horizontal="right" vertical="center" wrapText="1"/>
    </xf>
    <xf numFmtId="4" fontId="31" fillId="0" borderId="46" xfId="0" applyNumberFormat="1" applyFont="1" applyFill="1" applyBorder="1" applyAlignment="1">
      <alignment horizontal="right" vertical="center" wrapText="1"/>
    </xf>
    <xf numFmtId="4" fontId="31" fillId="0" borderId="47" xfId="0" applyNumberFormat="1" applyFont="1" applyFill="1" applyBorder="1" applyAlignment="1">
      <alignment horizontal="right" vertical="center" wrapText="1"/>
    </xf>
    <xf numFmtId="4" fontId="31" fillId="0" borderId="40" xfId="0" applyNumberFormat="1" applyFont="1" applyFill="1" applyBorder="1" applyAlignment="1">
      <alignment horizontal="right" vertical="center" wrapText="1"/>
    </xf>
    <xf numFmtId="4" fontId="31" fillId="0" borderId="41" xfId="0" applyNumberFormat="1" applyFont="1" applyFill="1" applyBorder="1" applyAlignment="1">
      <alignment horizontal="right" vertical="center" wrapText="1"/>
    </xf>
    <xf numFmtId="4" fontId="31" fillId="0" borderId="64" xfId="0" applyNumberFormat="1" applyFont="1" applyFill="1" applyBorder="1" applyAlignment="1">
      <alignment horizontal="right" vertical="center" wrapText="1"/>
    </xf>
    <xf numFmtId="4" fontId="31" fillId="0" borderId="25" xfId="0" applyNumberFormat="1" applyFont="1" applyFill="1" applyBorder="1" applyAlignment="1">
      <alignment horizontal="right" vertical="center" wrapText="1"/>
    </xf>
    <xf numFmtId="4" fontId="37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/>
    </xf>
    <xf numFmtId="4" fontId="42" fillId="0" borderId="47" xfId="0" applyNumberFormat="1" applyFont="1" applyBorder="1" applyAlignment="1" applyProtection="1">
      <alignment vertical="center"/>
      <protection locked="0"/>
    </xf>
    <xf numFmtId="4" fontId="42" fillId="0" borderId="48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Border="1" applyAlignment="1" applyProtection="1">
      <alignment vertical="center"/>
      <protection locked="0"/>
    </xf>
    <xf numFmtId="4" fontId="42" fillId="0" borderId="22" xfId="0" applyNumberFormat="1" applyFont="1" applyBorder="1" applyAlignment="1" applyProtection="1">
      <alignment vertical="center"/>
      <protection locked="0"/>
    </xf>
    <xf numFmtId="4" fontId="50" fillId="0" borderId="15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vertical="center"/>
      <protection locked="0"/>
    </xf>
    <xf numFmtId="4" fontId="51" fillId="0" borderId="22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 applyProtection="1">
      <alignment vertical="center"/>
    </xf>
    <xf numFmtId="4" fontId="42" fillId="0" borderId="37" xfId="0" applyNumberFormat="1" applyFont="1" applyFill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/>
    </xf>
    <xf numFmtId="4" fontId="50" fillId="0" borderId="0" xfId="0" applyNumberFormat="1" applyFont="1" applyFill="1" applyBorder="1" applyAlignment="1" applyProtection="1">
      <alignment vertical="center"/>
      <protection locked="0"/>
    </xf>
    <xf numFmtId="4" fontId="42" fillId="0" borderId="0" xfId="0" applyNumberFormat="1" applyFont="1" applyFill="1" applyBorder="1" applyAlignment="1" applyProtection="1">
      <alignment vertical="center"/>
    </xf>
    <xf numFmtId="4" fontId="51" fillId="0" borderId="0" xfId="0" applyNumberFormat="1" applyFont="1" applyFill="1" applyBorder="1" applyAlignment="1" applyProtection="1">
      <alignment vertical="center"/>
      <protection locked="0"/>
    </xf>
    <xf numFmtId="4" fontId="60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60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59" fillId="0" borderId="15" xfId="0" applyNumberFormat="1" applyFont="1" applyFill="1" applyBorder="1" applyAlignment="1" applyProtection="1">
      <alignment vertical="center"/>
    </xf>
    <xf numFmtId="4" fontId="47" fillId="0" borderId="47" xfId="0" applyNumberFormat="1" applyFont="1" applyBorder="1" applyAlignment="1" applyProtection="1">
      <alignment vertical="center"/>
      <protection locked="0"/>
    </xf>
    <xf numFmtId="4" fontId="47" fillId="0" borderId="48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7" fillId="0" borderId="21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Border="1" applyAlignment="1" applyProtection="1">
      <alignment vertical="center"/>
      <protection locked="0"/>
    </xf>
    <xf numFmtId="4" fontId="47" fillId="0" borderId="61" xfId="0" applyNumberFormat="1" applyFont="1" applyBorder="1" applyAlignment="1" applyProtection="1">
      <alignment vertical="center"/>
      <protection locked="0"/>
    </xf>
    <xf numFmtId="4" fontId="47" fillId="0" borderId="13" xfId="0" applyNumberFormat="1" applyFont="1" applyBorder="1" applyAlignment="1" applyProtection="1">
      <alignment vertical="center"/>
      <protection locked="0"/>
    </xf>
    <xf numFmtId="4" fontId="59" fillId="0" borderId="15" xfId="0" applyNumberFormat="1" applyFont="1" applyBorder="1" applyAlignment="1" applyProtection="1">
      <alignment vertical="center"/>
      <protection locked="0"/>
    </xf>
    <xf numFmtId="4" fontId="59" fillId="0" borderId="16" xfId="0" applyNumberFormat="1" applyFont="1" applyBorder="1" applyAlignment="1" applyProtection="1">
      <alignment vertical="center"/>
      <protection locked="0"/>
    </xf>
    <xf numFmtId="4" fontId="59" fillId="0" borderId="17" xfId="0" applyNumberFormat="1" applyFont="1" applyBorder="1" applyAlignment="1" applyProtection="1">
      <alignment vertical="center"/>
      <protection locked="0"/>
    </xf>
    <xf numFmtId="4" fontId="59" fillId="0" borderId="18" xfId="0" applyNumberFormat="1" applyFont="1" applyBorder="1" applyAlignment="1" applyProtection="1">
      <alignment vertical="center"/>
      <protection locked="0"/>
    </xf>
    <xf numFmtId="4" fontId="47" fillId="0" borderId="47" xfId="0" applyNumberFormat="1" applyFont="1" applyFill="1" applyBorder="1" applyAlignment="1" applyProtection="1">
      <alignment vertical="center"/>
    </xf>
    <xf numFmtId="4" fontId="55" fillId="0" borderId="21" xfId="0" applyNumberFormat="1" applyFont="1" applyBorder="1" applyAlignment="1" applyProtection="1">
      <alignment vertical="center"/>
      <protection locked="0"/>
    </xf>
    <xf numFmtId="4" fontId="55" fillId="0" borderId="22" xfId="0" applyNumberFormat="1" applyFont="1" applyBorder="1" applyAlignment="1" applyProtection="1">
      <alignment vertical="center"/>
      <protection locked="0"/>
    </xf>
    <xf numFmtId="4" fontId="47" fillId="0" borderId="21" xfId="0" applyNumberFormat="1" applyFont="1" applyFill="1" applyBorder="1" applyAlignment="1" applyProtection="1">
      <alignment vertical="center"/>
    </xf>
    <xf numFmtId="4" fontId="47" fillId="0" borderId="21" xfId="0" applyNumberFormat="1" applyFont="1" applyFill="1" applyBorder="1" applyAlignment="1" applyProtection="1">
      <alignment vertical="center"/>
      <protection locked="0"/>
    </xf>
    <xf numFmtId="4" fontId="59" fillId="44" borderId="15" xfId="0" applyNumberFormat="1" applyFont="1" applyFill="1" applyBorder="1" applyAlignment="1" applyProtection="1">
      <alignment vertical="center"/>
    </xf>
    <xf numFmtId="4" fontId="42" fillId="0" borderId="41" xfId="0" applyNumberFormat="1" applyFont="1" applyBorder="1" applyAlignment="1" applyProtection="1">
      <alignment vertical="center"/>
      <protection locked="0"/>
    </xf>
    <xf numFmtId="4" fontId="42" fillId="0" borderId="42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Border="1" applyAlignment="1" applyProtection="1">
      <alignment vertical="center"/>
      <protection locked="0"/>
    </xf>
    <xf numFmtId="4" fontId="51" fillId="0" borderId="19" xfId="0" applyNumberFormat="1" applyFont="1" applyBorder="1" applyAlignment="1" applyProtection="1">
      <alignment vertical="center"/>
      <protection locked="0"/>
    </xf>
    <xf numFmtId="4" fontId="51" fillId="0" borderId="20" xfId="0" applyNumberFormat="1" applyFont="1" applyBorder="1" applyAlignment="1" applyProtection="1">
      <alignment vertical="center"/>
      <protection locked="0"/>
    </xf>
    <xf numFmtId="4" fontId="51" fillId="0" borderId="25" xfId="0" applyNumberFormat="1" applyFont="1" applyBorder="1" applyAlignment="1" applyProtection="1">
      <alignment vertical="center"/>
      <protection locked="0"/>
    </xf>
    <xf numFmtId="4" fontId="51" fillId="0" borderId="26" xfId="0" applyNumberFormat="1" applyFont="1" applyBorder="1" applyAlignment="1" applyProtection="1">
      <alignment vertical="center"/>
      <protection locked="0"/>
    </xf>
    <xf numFmtId="4" fontId="42" fillId="0" borderId="16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Fill="1" applyBorder="1" applyAlignment="1" applyProtection="1">
      <alignment vertical="center"/>
    </xf>
    <xf numFmtId="4" fontId="53" fillId="0" borderId="19" xfId="0" applyNumberFormat="1" applyFont="1" applyFill="1" applyBorder="1" applyAlignment="1" applyProtection="1">
      <alignment vertical="center"/>
      <protection locked="0"/>
    </xf>
    <xf numFmtId="4" fontId="51" fillId="0" borderId="19" xfId="0" applyNumberFormat="1" applyFont="1" applyFill="1" applyBorder="1" applyAlignment="1" applyProtection="1">
      <alignment vertical="center"/>
    </xf>
    <xf numFmtId="4" fontId="53" fillId="0" borderId="21" xfId="0" applyNumberFormat="1" applyFont="1" applyFill="1" applyBorder="1" applyAlignment="1" applyProtection="1">
      <alignment vertical="center"/>
      <protection locked="0"/>
    </xf>
    <xf numFmtId="4" fontId="51" fillId="0" borderId="21" xfId="0" applyNumberFormat="1" applyFont="1" applyFill="1" applyBorder="1" applyAlignment="1" applyProtection="1">
      <alignment vertical="center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1" fillId="0" borderId="41" xfId="0" applyNumberFormat="1" applyFont="1" applyBorder="1" applyAlignment="1" applyProtection="1">
      <alignment vertical="center"/>
      <protection locked="0"/>
    </xf>
    <xf numFmtId="4" fontId="51" fillId="0" borderId="42" xfId="0" applyNumberFormat="1" applyFont="1" applyBorder="1" applyAlignment="1" applyProtection="1">
      <alignment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</xf>
    <xf numFmtId="4" fontId="42" fillId="0" borderId="25" xfId="0" applyNumberFormat="1" applyFont="1" applyBorder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horizontal="right" vertical="center"/>
    </xf>
    <xf numFmtId="4" fontId="42" fillId="0" borderId="19" xfId="0" applyNumberFormat="1" applyFont="1" applyBorder="1" applyAlignment="1" applyProtection="1">
      <alignment vertical="center"/>
      <protection locked="0"/>
    </xf>
    <xf numFmtId="4" fontId="42" fillId="0" borderId="20" xfId="0" applyNumberFormat="1" applyFont="1" applyBorder="1" applyAlignment="1" applyProtection="1">
      <alignment vertical="center"/>
      <protection locked="0"/>
    </xf>
    <xf numFmtId="4" fontId="42" fillId="0" borderId="17" xfId="0" applyNumberFormat="1" applyFont="1" applyBorder="1" applyAlignment="1" applyProtection="1">
      <alignment vertical="center"/>
      <protection locked="0"/>
    </xf>
    <xf numFmtId="4" fontId="47" fillId="0" borderId="0" xfId="0" applyNumberFormat="1" applyFont="1" applyAlignment="1" applyProtection="1">
      <alignment vertical="center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42" fillId="0" borderId="26" xfId="0" applyNumberFormat="1" applyFont="1" applyBorder="1" applyAlignment="1" applyProtection="1">
      <alignment vertical="center"/>
      <protection locked="0"/>
    </xf>
    <xf numFmtId="4" fontId="53" fillId="0" borderId="54" xfId="0" applyNumberFormat="1" applyFont="1" applyFill="1" applyBorder="1" applyAlignment="1" applyProtection="1">
      <alignment vertical="center"/>
      <protection locked="0"/>
    </xf>
    <xf numFmtId="4" fontId="53" fillId="0" borderId="25" xfId="0" applyNumberFormat="1" applyFont="1" applyFill="1" applyBorder="1" applyAlignment="1" applyProtection="1">
      <alignment vertical="center"/>
      <protection locked="0"/>
    </xf>
    <xf numFmtId="4" fontId="53" fillId="0" borderId="36" xfId="0" applyNumberFormat="1" applyFont="1" applyFill="1" applyBorder="1" applyAlignment="1" applyProtection="1">
      <alignment vertical="center"/>
      <protection locked="0"/>
    </xf>
    <xf numFmtId="0" fontId="66" fillId="0" borderId="31" xfId="0" applyFont="1" applyBorder="1"/>
    <xf numFmtId="0" fontId="66" fillId="0" borderId="25" xfId="0" applyFont="1" applyBorder="1"/>
    <xf numFmtId="0" fontId="42" fillId="0" borderId="0" xfId="0" applyNumberFormat="1" applyFont="1" applyAlignment="1">
      <alignment vertical="center"/>
    </xf>
    <xf numFmtId="4" fontId="50" fillId="41" borderId="53" xfId="0" applyNumberFormat="1" applyFont="1" applyFill="1" applyBorder="1" applyAlignment="1">
      <alignment horizontal="center" vertical="center"/>
    </xf>
    <xf numFmtId="4" fontId="50" fillId="41" borderId="15" xfId="0" applyNumberFormat="1" applyFont="1" applyFill="1" applyBorder="1" applyAlignment="1">
      <alignment horizontal="center" vertical="center"/>
    </xf>
    <xf numFmtId="4" fontId="50" fillId="41" borderId="32" xfId="0" applyNumberFormat="1" applyFont="1" applyFill="1" applyBorder="1" applyAlignment="1">
      <alignment horizontal="center" vertical="center"/>
    </xf>
    <xf numFmtId="4" fontId="42" fillId="0" borderId="69" xfId="0" applyNumberFormat="1" applyFont="1" applyFill="1" applyBorder="1" applyAlignment="1" applyProtection="1">
      <alignment vertical="center"/>
      <protection locked="0"/>
    </xf>
    <xf numFmtId="4" fontId="42" fillId="0" borderId="41" xfId="0" applyNumberFormat="1" applyFont="1" applyFill="1" applyBorder="1" applyAlignment="1" applyProtection="1">
      <alignment vertical="center"/>
      <protection locked="0"/>
    </xf>
    <xf numFmtId="4" fontId="42" fillId="0" borderId="40" xfId="0" applyNumberFormat="1" applyFont="1" applyFill="1" applyBorder="1" applyAlignment="1" applyProtection="1">
      <alignment vertical="center"/>
      <protection locked="0"/>
    </xf>
    <xf numFmtId="4" fontId="50" fillId="43" borderId="53" xfId="0" applyNumberFormat="1" applyFont="1" applyFill="1" applyBorder="1" applyAlignment="1" applyProtection="1">
      <alignment vertical="center"/>
    </xf>
    <xf numFmtId="4" fontId="50" fillId="43" borderId="15" xfId="0" applyNumberFormat="1" applyFont="1" applyFill="1" applyBorder="1" applyAlignment="1" applyProtection="1">
      <alignment vertical="center"/>
    </xf>
    <xf numFmtId="4" fontId="48" fillId="0" borderId="0" xfId="0" applyNumberFormat="1" applyFont="1" applyAlignment="1">
      <alignment vertical="center"/>
    </xf>
    <xf numFmtId="4" fontId="50" fillId="0" borderId="54" xfId="0" applyNumberFormat="1" applyFont="1" applyFill="1" applyBorder="1" applyAlignment="1">
      <alignment horizontal="right" vertical="center"/>
    </xf>
    <xf numFmtId="4" fontId="50" fillId="0" borderId="46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Border="1" applyAlignment="1">
      <alignment horizontal="right" vertical="center"/>
    </xf>
    <xf numFmtId="4" fontId="50" fillId="0" borderId="68" xfId="0" applyNumberFormat="1" applyFont="1" applyBorder="1" applyAlignment="1">
      <alignment horizontal="right" vertical="center"/>
    </xf>
    <xf numFmtId="4" fontId="42" fillId="0" borderId="25" xfId="0" applyNumberFormat="1" applyFont="1" applyBorder="1" applyAlignment="1">
      <alignment vertical="center"/>
    </xf>
    <xf numFmtId="4" fontId="42" fillId="0" borderId="64" xfId="0" applyNumberFormat="1" applyFont="1" applyBorder="1" applyAlignment="1">
      <alignment vertical="center"/>
    </xf>
    <xf numFmtId="4" fontId="48" fillId="41" borderId="53" xfId="0" applyNumberFormat="1" applyFont="1" applyFill="1" applyBorder="1" applyAlignment="1">
      <alignment horizontal="center" vertical="center"/>
    </xf>
    <xf numFmtId="4" fontId="48" fillId="41" borderId="15" xfId="0" applyNumberFormat="1" applyFont="1" applyFill="1" applyBorder="1" applyAlignment="1">
      <alignment horizontal="center" vertical="center"/>
    </xf>
    <xf numFmtId="4" fontId="48" fillId="41" borderId="32" xfId="0" applyNumberFormat="1" applyFont="1" applyFill="1" applyBorder="1" applyAlignment="1">
      <alignment horizontal="center" vertical="center" wrapText="1"/>
    </xf>
    <xf numFmtId="4" fontId="48" fillId="41" borderId="15" xfId="0" applyNumberFormat="1" applyFont="1" applyFill="1" applyBorder="1" applyAlignment="1">
      <alignment horizontal="center" vertical="center" wrapText="1"/>
    </xf>
    <xf numFmtId="0" fontId="66" fillId="0" borderId="0" xfId="0" applyFont="1" applyBorder="1" applyAlignment="1">
      <alignment wrapText="1"/>
    </xf>
    <xf numFmtId="4" fontId="64" fillId="0" borderId="0" xfId="0" applyNumberFormat="1" applyFont="1" applyFill="1" applyBorder="1" applyAlignment="1">
      <alignment horizontal="right"/>
    </xf>
    <xf numFmtId="0" fontId="64" fillId="45" borderId="48" xfId="0" applyFont="1" applyFill="1" applyBorder="1" applyAlignment="1">
      <alignment horizontal="center" wrapText="1"/>
    </xf>
    <xf numFmtId="4" fontId="64" fillId="0" borderId="22" xfId="0" applyNumberFormat="1" applyFont="1" applyBorder="1" applyAlignment="1">
      <alignment horizontal="right"/>
    </xf>
    <xf numFmtId="2" fontId="67" fillId="0" borderId="22" xfId="0" applyNumberFormat="1" applyFont="1" applyBorder="1" applyAlignment="1">
      <alignment wrapText="1"/>
    </xf>
    <xf numFmtId="2" fontId="67" fillId="0" borderId="22" xfId="0" applyNumberFormat="1" applyFont="1" applyBorder="1" applyAlignment="1">
      <alignment horizontal="right"/>
    </xf>
    <xf numFmtId="4" fontId="69" fillId="44" borderId="66" xfId="0" applyNumberFormat="1" applyFont="1" applyFill="1" applyBorder="1" applyAlignment="1">
      <alignment horizontal="right"/>
    </xf>
    <xf numFmtId="2" fontId="67" fillId="0" borderId="11" xfId="0" applyNumberFormat="1" applyFont="1" applyBorder="1" applyAlignment="1">
      <alignment horizontal="right"/>
    </xf>
    <xf numFmtId="0" fontId="64" fillId="45" borderId="70" xfId="0" applyFont="1" applyFill="1" applyBorder="1" applyAlignment="1">
      <alignment horizontal="center" wrapText="1"/>
    </xf>
    <xf numFmtId="0" fontId="64" fillId="45" borderId="71" xfId="0" applyFont="1" applyFill="1" applyBorder="1" applyAlignment="1">
      <alignment horizontal="center" wrapText="1"/>
    </xf>
    <xf numFmtId="0" fontId="64" fillId="0" borderId="21" xfId="0" applyFont="1" applyBorder="1" applyAlignment="1">
      <alignment wrapText="1"/>
    </xf>
    <xf numFmtId="4" fontId="64" fillId="0" borderId="71" xfId="0" applyNumberFormat="1" applyFont="1" applyBorder="1" applyAlignment="1">
      <alignment horizontal="right"/>
    </xf>
    <xf numFmtId="4" fontId="33" fillId="0" borderId="35" xfId="0" applyNumberFormat="1" applyFont="1" applyBorder="1" applyAlignment="1">
      <alignment vertical="center"/>
    </xf>
    <xf numFmtId="2" fontId="67" fillId="0" borderId="71" xfId="0" applyNumberFormat="1" applyFont="1" applyBorder="1" applyAlignment="1">
      <alignment wrapText="1"/>
    </xf>
    <xf numFmtId="4" fontId="67" fillId="0" borderId="71" xfId="0" applyNumberFormat="1" applyFont="1" applyBorder="1" applyAlignment="1">
      <alignment horizontal="right"/>
    </xf>
    <xf numFmtId="0" fontId="64" fillId="44" borderId="25" xfId="0" applyFont="1" applyFill="1" applyBorder="1" applyAlignment="1">
      <alignment wrapText="1"/>
    </xf>
    <xf numFmtId="4" fontId="69" fillId="44" borderId="72" xfId="0" applyNumberFormat="1" applyFont="1" applyFill="1" applyBorder="1" applyAlignment="1">
      <alignment horizontal="right"/>
    </xf>
    <xf numFmtId="4" fontId="69" fillId="44" borderId="65" xfId="0" applyNumberFormat="1" applyFont="1" applyFill="1" applyBorder="1" applyAlignment="1">
      <alignment horizontal="right"/>
    </xf>
    <xf numFmtId="4" fontId="69" fillId="44" borderId="26" xfId="0" applyNumberFormat="1" applyFont="1" applyFill="1" applyBorder="1" applyAlignment="1">
      <alignment horizontal="right"/>
    </xf>
    <xf numFmtId="4" fontId="35" fillId="0" borderId="0" xfId="0" applyNumberFormat="1" applyFont="1" applyFill="1" applyAlignment="1" applyProtection="1">
      <alignment vertical="center"/>
      <protection locked="0"/>
    </xf>
    <xf numFmtId="4" fontId="36" fillId="0" borderId="0" xfId="0" applyNumberFormat="1" applyFont="1" applyFill="1" applyAlignment="1" applyProtection="1">
      <alignment vertical="center"/>
      <protection locked="0"/>
    </xf>
    <xf numFmtId="4" fontId="50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32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 wrapText="1"/>
      <protection locked="0"/>
    </xf>
    <xf numFmtId="4" fontId="50" fillId="0" borderId="43" xfId="0" applyNumberFormat="1" applyFont="1" applyFill="1" applyBorder="1" applyAlignment="1" applyProtection="1">
      <alignment vertical="center" wrapText="1"/>
      <protection locked="0"/>
    </xf>
    <xf numFmtId="4" fontId="50" fillId="0" borderId="73" xfId="0" applyNumberFormat="1" applyFont="1" applyFill="1" applyBorder="1" applyAlignment="1" applyProtection="1">
      <alignment vertical="center" wrapText="1"/>
      <protection locked="0"/>
    </xf>
    <xf numFmtId="4" fontId="50" fillId="0" borderId="74" xfId="0" applyNumberFormat="1" applyFont="1" applyFill="1" applyBorder="1" applyAlignment="1" applyProtection="1">
      <alignment vertical="center" wrapText="1"/>
      <protection locked="0"/>
    </xf>
    <xf numFmtId="4" fontId="51" fillId="0" borderId="47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8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5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49" xfId="0" applyNumberFormat="1" applyFont="1" applyFill="1" applyBorder="1" applyAlignment="1" applyProtection="1">
      <alignment horizontal="right" vertical="center" wrapText="1"/>
    </xf>
    <xf numFmtId="4" fontId="51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3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2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37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21" xfId="0" applyNumberFormat="1" applyFont="1" applyFill="1" applyBorder="1" applyAlignment="1" applyProtection="1">
      <alignment horizontal="right" vertical="center" wrapText="1"/>
    </xf>
    <xf numFmtId="4" fontId="53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7" xfId="0" applyNumberFormat="1" applyFont="1" applyFill="1" applyBorder="1" applyAlignment="1" applyProtection="1">
      <alignment vertical="center" wrapText="1"/>
      <protection locked="0"/>
    </xf>
    <xf numFmtId="4" fontId="51" fillId="0" borderId="21" xfId="0" applyNumberFormat="1" applyFont="1" applyFill="1" applyBorder="1" applyAlignment="1" applyProtection="1">
      <alignment vertical="center" wrapText="1"/>
      <protection locked="0"/>
    </xf>
    <xf numFmtId="4" fontId="53" fillId="0" borderId="21" xfId="0" applyNumberFormat="1" applyFont="1" applyFill="1" applyBorder="1" applyAlignment="1" applyProtection="1">
      <alignment vertical="center" wrapText="1"/>
      <protection locked="0"/>
    </xf>
    <xf numFmtId="4" fontId="42" fillId="44" borderId="65" xfId="0" applyNumberFormat="1" applyFont="1" applyFill="1" applyBorder="1" applyAlignment="1" applyProtection="1">
      <alignment horizontal="center" vertical="center" wrapText="1"/>
      <protection locked="0"/>
    </xf>
    <xf numFmtId="4" fontId="42" fillId="44" borderId="60" xfId="0" applyNumberFormat="1" applyFont="1" applyFill="1" applyBorder="1" applyAlignment="1" applyProtection="1">
      <alignment horizontal="center" vertical="center" wrapText="1"/>
      <protection locked="0"/>
    </xf>
    <xf numFmtId="4" fontId="42" fillId="44" borderId="13" xfId="0" applyNumberFormat="1" applyFont="1" applyFill="1" applyBorder="1" applyAlignment="1" applyProtection="1">
      <alignment horizontal="center" vertical="center" wrapText="1"/>
      <protection locked="0"/>
    </xf>
    <xf numFmtId="4" fontId="42" fillId="44" borderId="73" xfId="0" applyNumberFormat="1" applyFont="1" applyFill="1" applyBorder="1" applyAlignment="1" applyProtection="1">
      <alignment horizontal="center" vertical="center" wrapText="1"/>
      <protection locked="0"/>
    </xf>
    <xf numFmtId="4" fontId="42" fillId="44" borderId="14" xfId="0" applyNumberFormat="1" applyFont="1" applyFill="1" applyBorder="1" applyAlignment="1" applyProtection="1">
      <alignment horizontal="center" vertical="center" wrapText="1"/>
      <protection locked="0"/>
    </xf>
    <xf numFmtId="4" fontId="37" fillId="44" borderId="15" xfId="0" applyNumberFormat="1" applyFont="1" applyFill="1" applyBorder="1" applyAlignment="1">
      <alignment horizontal="left" vertical="center" wrapText="1"/>
    </xf>
    <xf numFmtId="4" fontId="50" fillId="44" borderId="43" xfId="0" applyNumberFormat="1" applyFont="1" applyFill="1" applyBorder="1" applyAlignment="1" applyProtection="1">
      <alignment horizontal="right" vertical="center" wrapText="1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43" fillId="0" borderId="0" xfId="0" applyNumberFormat="1" applyFont="1" applyAlignment="1">
      <alignment horizontal="left" vertical="center"/>
    </xf>
    <xf numFmtId="0" fontId="64" fillId="45" borderId="76" xfId="0" applyFont="1" applyFill="1" applyBorder="1" applyAlignment="1">
      <alignment horizontal="center" wrapText="1"/>
    </xf>
    <xf numFmtId="0" fontId="64" fillId="45" borderId="65" xfId="0" applyFont="1" applyFill="1" applyBorder="1" applyAlignment="1">
      <alignment horizontal="center" wrapText="1"/>
    </xf>
    <xf numFmtId="0" fontId="64" fillId="45" borderId="30" xfId="0" applyFont="1" applyFill="1" applyBorder="1" applyAlignment="1">
      <alignment horizontal="center" wrapText="1"/>
    </xf>
    <xf numFmtId="0" fontId="64" fillId="45" borderId="31" xfId="0" applyFont="1" applyFill="1" applyBorder="1" applyAlignment="1">
      <alignment horizontal="center" wrapText="1"/>
    </xf>
    <xf numFmtId="0" fontId="67" fillId="0" borderId="28" xfId="0" applyFont="1" applyBorder="1" applyAlignment="1">
      <alignment wrapText="1"/>
    </xf>
    <xf numFmtId="2" fontId="67" fillId="0" borderId="55" xfId="0" applyNumberFormat="1" applyFont="1" applyFill="1" applyBorder="1" applyAlignment="1">
      <alignment wrapText="1"/>
    </xf>
    <xf numFmtId="4" fontId="31" fillId="0" borderId="55" xfId="0" applyNumberFormat="1" applyFont="1" applyFill="1" applyBorder="1" applyAlignment="1">
      <alignment vertical="center" wrapText="1"/>
    </xf>
    <xf numFmtId="4" fontId="31" fillId="0" borderId="59" xfId="0" applyNumberFormat="1" applyFont="1" applyFill="1" applyBorder="1" applyAlignment="1">
      <alignment vertical="center" wrapText="1"/>
    </xf>
    <xf numFmtId="4" fontId="37" fillId="44" borderId="29" xfId="0" applyNumberFormat="1" applyFont="1" applyFill="1" applyBorder="1" applyAlignment="1">
      <alignment vertical="center" wrapText="1"/>
    </xf>
    <xf numFmtId="4" fontId="37" fillId="44" borderId="30" xfId="0" applyNumberFormat="1" applyFont="1" applyFill="1" applyBorder="1" applyAlignment="1">
      <alignment horizontal="right" vertical="center" wrapText="1"/>
    </xf>
    <xf numFmtId="4" fontId="37" fillId="44" borderId="31" xfId="0" applyNumberFormat="1" applyFont="1" applyFill="1" applyBorder="1" applyAlignment="1">
      <alignment horizontal="right" vertical="center" wrapText="1"/>
    </xf>
    <xf numFmtId="4" fontId="37" fillId="0" borderId="17" xfId="0" applyNumberFormat="1" applyFont="1" applyBorder="1" applyAlignment="1">
      <alignment horizontal="center" vertical="center"/>
    </xf>
    <xf numFmtId="4" fontId="31" fillId="0" borderId="21" xfId="0" applyNumberFormat="1" applyFont="1" applyBorder="1" applyAlignment="1">
      <alignment horizontal="right" vertical="center"/>
    </xf>
    <xf numFmtId="4" fontId="37" fillId="41" borderId="15" xfId="0" applyNumberFormat="1" applyFont="1" applyFill="1" applyBorder="1" applyAlignment="1">
      <alignment horizontal="right" vertical="center"/>
    </xf>
    <xf numFmtId="4" fontId="43" fillId="41" borderId="15" xfId="0" applyNumberFormat="1" applyFont="1" applyFill="1" applyBorder="1" applyAlignment="1" applyProtection="1">
      <alignment vertical="center"/>
    </xf>
    <xf numFmtId="4" fontId="43" fillId="41" borderId="15" xfId="0" applyNumberFormat="1" applyFont="1" applyFill="1" applyBorder="1" applyAlignment="1" applyProtection="1">
      <alignment horizontal="right" vertical="center"/>
    </xf>
    <xf numFmtId="0" fontId="64" fillId="45" borderId="45" xfId="0" applyFont="1" applyFill="1" applyBorder="1" applyAlignment="1">
      <alignment horizontal="center" wrapText="1"/>
    </xf>
    <xf numFmtId="4" fontId="69" fillId="44" borderId="30" xfId="0" applyNumberFormat="1" applyFont="1" applyFill="1" applyBorder="1" applyAlignment="1">
      <alignment horizontal="right"/>
    </xf>
    <xf numFmtId="0" fontId="62" fillId="0" borderId="0" xfId="40" applyFont="1" applyBorder="1" applyAlignment="1"/>
    <xf numFmtId="4" fontId="42" fillId="0" borderId="0" xfId="0" applyNumberFormat="1" applyFont="1" applyBorder="1" applyAlignment="1" applyProtection="1">
      <alignment horizontal="right" vertical="center"/>
      <protection locked="0"/>
    </xf>
    <xf numFmtId="4" fontId="42" fillId="0" borderId="1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Border="1" applyAlignment="1">
      <alignment vertical="center"/>
    </xf>
    <xf numFmtId="0" fontId="62" fillId="0" borderId="0" xfId="40" applyFont="1" applyBorder="1" applyAlignment="1">
      <alignment wrapText="1"/>
    </xf>
    <xf numFmtId="4" fontId="42" fillId="0" borderId="69" xfId="0" applyNumberFormat="1" applyFont="1" applyBorder="1" applyAlignment="1" applyProtection="1">
      <alignment horizontal="right" vertical="center"/>
      <protection locked="0"/>
    </xf>
    <xf numFmtId="4" fontId="42" fillId="0" borderId="52" xfId="0" applyNumberFormat="1" applyFont="1" applyBorder="1" applyAlignment="1" applyProtection="1">
      <alignment horizontal="right" vertical="center"/>
      <protection locked="0"/>
    </xf>
    <xf numFmtId="0" fontId="64" fillId="0" borderId="99" xfId="0" applyFont="1" applyFill="1" applyBorder="1"/>
    <xf numFmtId="4" fontId="65" fillId="0" borderId="89" xfId="0" applyNumberFormat="1" applyFont="1" applyFill="1" applyBorder="1" applyAlignment="1">
      <alignment horizontal="right"/>
    </xf>
    <xf numFmtId="2" fontId="65" fillId="0" borderId="89" xfId="0" applyNumberFormat="1" applyFont="1" applyFill="1" applyBorder="1" applyAlignment="1">
      <alignment horizontal="right"/>
    </xf>
    <xf numFmtId="4" fontId="64" fillId="0" borderId="11" xfId="0" applyNumberFormat="1" applyFont="1" applyFill="1" applyBorder="1" applyAlignment="1">
      <alignment horizontal="right"/>
    </xf>
    <xf numFmtId="0" fontId="67" fillId="0" borderId="0" xfId="0" applyFont="1" applyFill="1" applyBorder="1"/>
    <xf numFmtId="0" fontId="64" fillId="45" borderId="22" xfId="0" applyFont="1" applyFill="1" applyBorder="1" applyAlignment="1">
      <alignment horizontal="center" wrapText="1"/>
    </xf>
    <xf numFmtId="4" fontId="33" fillId="0" borderId="22" xfId="0" applyNumberFormat="1" applyFont="1" applyBorder="1" applyAlignment="1">
      <alignment vertical="center"/>
    </xf>
    <xf numFmtId="4" fontId="69" fillId="44" borderId="13" xfId="0" applyNumberFormat="1" applyFont="1" applyFill="1" applyBorder="1" applyAlignment="1">
      <alignment horizontal="right"/>
    </xf>
    <xf numFmtId="4" fontId="33" fillId="0" borderId="11" xfId="0" applyNumberFormat="1" applyFont="1" applyBorder="1" applyAlignment="1">
      <alignment vertical="center"/>
    </xf>
    <xf numFmtId="4" fontId="69" fillId="44" borderId="60" xfId="0" applyNumberFormat="1" applyFont="1" applyFill="1" applyBorder="1" applyAlignment="1">
      <alignment horizontal="right"/>
    </xf>
    <xf numFmtId="0" fontId="64" fillId="45" borderId="63" xfId="0" applyFont="1" applyFill="1" applyBorder="1" applyAlignment="1">
      <alignment horizontal="center" wrapText="1"/>
    </xf>
    <xf numFmtId="4" fontId="43" fillId="0" borderId="0" xfId="0" applyNumberFormat="1" applyFont="1" applyAlignment="1">
      <alignment horizontal="left" vertical="center" wrapText="1"/>
    </xf>
    <xf numFmtId="4" fontId="51" fillId="0" borderId="52" xfId="0" applyNumberFormat="1" applyFont="1" applyFill="1" applyBorder="1" applyAlignment="1">
      <alignment horizontal="left" vertical="center" wrapText="1"/>
    </xf>
    <xf numFmtId="4" fontId="2" fillId="44" borderId="73" xfId="0" applyNumberFormat="1" applyFont="1" applyFill="1" applyBorder="1" applyAlignment="1" applyProtection="1">
      <alignment horizontal="center" vertical="center" wrapText="1"/>
      <protection locked="0"/>
    </xf>
    <xf numFmtId="4" fontId="52" fillId="0" borderId="17" xfId="0" applyNumberFormat="1" applyFont="1" applyFill="1" applyBorder="1" applyAlignment="1" applyProtection="1">
      <alignment horizontal="right" vertical="center" wrapText="1"/>
    </xf>
    <xf numFmtId="4" fontId="50" fillId="41" borderId="61" xfId="0" applyNumberFormat="1" applyFont="1" applyFill="1" applyBorder="1" applyAlignment="1">
      <alignment horizontal="center" vertical="center"/>
    </xf>
    <xf numFmtId="4" fontId="42" fillId="0" borderId="17" xfId="0" applyNumberFormat="1" applyFont="1" applyFill="1" applyBorder="1" applyAlignment="1">
      <alignment vertical="center"/>
    </xf>
    <xf numFmtId="4" fontId="42" fillId="0" borderId="0" xfId="0" applyNumberFormat="1" applyFont="1" applyFill="1" applyBorder="1" applyAlignment="1">
      <alignment vertical="center"/>
    </xf>
    <xf numFmtId="4" fontId="51" fillId="0" borderId="27" xfId="0" applyNumberFormat="1" applyFont="1" applyFill="1" applyBorder="1" applyAlignment="1">
      <alignment horizontal="left" vertical="center" wrapText="1"/>
    </xf>
    <xf numFmtId="0" fontId="71" fillId="0" borderId="21" xfId="0" applyFont="1" applyFill="1" applyBorder="1" applyAlignment="1">
      <alignment vertical="center" wrapText="1"/>
    </xf>
    <xf numFmtId="0" fontId="71" fillId="0" borderId="61" xfId="0" applyFont="1" applyFill="1" applyBorder="1" applyAlignment="1">
      <alignment vertical="center" wrapText="1"/>
    </xf>
    <xf numFmtId="4" fontId="50" fillId="41" borderId="31" xfId="0" applyNumberFormat="1" applyFont="1" applyFill="1" applyBorder="1" applyAlignment="1" applyProtection="1">
      <alignment horizontal="right" vertical="center" wrapText="1"/>
    </xf>
    <xf numFmtId="4" fontId="37" fillId="44" borderId="53" xfId="0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0" applyFont="1" applyAlignment="1">
      <alignment horizontal="center" wrapText="1"/>
    </xf>
    <xf numFmtId="4" fontId="50" fillId="44" borderId="53" xfId="0" applyNumberFormat="1" applyFont="1" applyFill="1" applyBorder="1" applyAlignment="1" applyProtection="1">
      <alignment horizontal="center" vertical="center"/>
      <protection locked="0"/>
    </xf>
    <xf numFmtId="4" fontId="50" fillId="44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4" borderId="61" xfId="0" applyNumberFormat="1" applyFont="1" applyFill="1" applyBorder="1" applyAlignment="1" applyProtection="1">
      <alignment horizontal="center" vertical="center" wrapText="1"/>
      <protection locked="0"/>
    </xf>
    <xf numFmtId="0" fontId="64" fillId="45" borderId="11" xfId="0" applyFont="1" applyFill="1" applyBorder="1" applyAlignment="1">
      <alignment horizontal="center" wrapText="1"/>
    </xf>
    <xf numFmtId="4" fontId="37" fillId="44" borderId="53" xfId="0" applyNumberFormat="1" applyFont="1" applyFill="1" applyBorder="1" applyAlignment="1">
      <alignment horizontal="center" vertical="center" wrapText="1"/>
    </xf>
    <xf numFmtId="4" fontId="37" fillId="44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4" borderId="16" xfId="0" applyNumberFormat="1" applyFont="1" applyFill="1" applyBorder="1" applyAlignment="1" applyProtection="1">
      <alignment horizontal="center" vertical="center" wrapText="1"/>
      <protection locked="0"/>
    </xf>
    <xf numFmtId="4" fontId="42" fillId="47" borderId="65" xfId="0" applyNumberFormat="1" applyFont="1" applyFill="1" applyBorder="1" applyAlignment="1">
      <alignment vertical="center" wrapText="1"/>
    </xf>
    <xf numFmtId="4" fontId="42" fillId="47" borderId="66" xfId="0" applyNumberFormat="1" applyFont="1" applyFill="1" applyBorder="1" applyAlignment="1">
      <alignment vertical="center" wrapText="1"/>
    </xf>
    <xf numFmtId="4" fontId="51" fillId="47" borderId="22" xfId="0" applyNumberFormat="1" applyFont="1" applyFill="1" applyBorder="1" applyAlignment="1" applyProtection="1">
      <alignment vertical="center"/>
      <protection locked="0"/>
    </xf>
    <xf numFmtId="4" fontId="51" fillId="47" borderId="42" xfId="0" applyNumberFormat="1" applyFont="1" applyFill="1" applyBorder="1" applyAlignment="1" applyProtection="1">
      <alignment vertical="center"/>
      <protection locked="0"/>
    </xf>
    <xf numFmtId="4" fontId="42" fillId="47" borderId="25" xfId="0" applyNumberFormat="1" applyFont="1" applyFill="1" applyBorder="1" applyAlignment="1" applyProtection="1">
      <alignment vertical="center"/>
      <protection locked="0"/>
    </xf>
    <xf numFmtId="4" fontId="42" fillId="47" borderId="48" xfId="0" applyNumberFormat="1" applyFont="1" applyFill="1" applyBorder="1" applyAlignment="1" applyProtection="1">
      <alignment vertical="center"/>
      <protection locked="0"/>
    </xf>
    <xf numFmtId="4" fontId="42" fillId="47" borderId="42" xfId="0" applyNumberFormat="1" applyFont="1" applyFill="1" applyBorder="1" applyAlignment="1" applyProtection="1">
      <alignment vertical="center"/>
      <protection locked="0"/>
    </xf>
    <xf numFmtId="4" fontId="42" fillId="47" borderId="41" xfId="0" applyNumberFormat="1" applyFont="1" applyFill="1" applyBorder="1" applyAlignment="1" applyProtection="1">
      <alignment vertical="center"/>
      <protection locked="0"/>
    </xf>
    <xf numFmtId="4" fontId="64" fillId="47" borderId="83" xfId="0" applyNumberFormat="1" applyFont="1" applyFill="1" applyBorder="1" applyAlignment="1">
      <alignment horizontal="right"/>
    </xf>
    <xf numFmtId="4" fontId="64" fillId="47" borderId="84" xfId="0" applyNumberFormat="1" applyFont="1" applyFill="1" applyBorder="1" applyAlignment="1">
      <alignment horizontal="right"/>
    </xf>
    <xf numFmtId="0" fontId="2" fillId="0" borderId="0" xfId="42" applyFont="1" applyAlignment="1">
      <alignment horizontal="left" wrapText="1"/>
    </xf>
    <xf numFmtId="0" fontId="0" fillId="0" borderId="0" xfId="0" applyAlignment="1">
      <alignment horizontal="left" wrapText="1"/>
    </xf>
    <xf numFmtId="4" fontId="34" fillId="0" borderId="0" xfId="39" applyNumberFormat="1" applyFont="1" applyAlignment="1">
      <alignment horizontal="left" vertical="top" wrapText="1"/>
    </xf>
    <xf numFmtId="0" fontId="68" fillId="0" borderId="0" xfId="0" applyFont="1" applyAlignment="1">
      <alignment horizontal="left" wrapText="1"/>
    </xf>
    <xf numFmtId="0" fontId="72" fillId="0" borderId="0" xfId="0" applyFont="1" applyBorder="1" applyAlignment="1">
      <alignment wrapText="1"/>
    </xf>
    <xf numFmtId="0" fontId="72" fillId="0" borderId="14" xfId="0" applyFont="1" applyBorder="1" applyAlignment="1">
      <alignment wrapText="1"/>
    </xf>
    <xf numFmtId="0" fontId="64" fillId="44" borderId="53" xfId="0" applyFont="1" applyFill="1" applyBorder="1" applyAlignment="1">
      <alignment horizontal="center" wrapText="1"/>
    </xf>
    <xf numFmtId="0" fontId="64" fillId="44" borderId="32" xfId="0" applyFont="1" applyFill="1" applyBorder="1" applyAlignment="1">
      <alignment horizontal="center" wrapText="1"/>
    </xf>
    <xf numFmtId="0" fontId="64" fillId="44" borderId="16" xfId="0" applyFont="1" applyFill="1" applyBorder="1" applyAlignment="1">
      <alignment horizontal="center" wrapText="1"/>
    </xf>
    <xf numFmtId="0" fontId="64" fillId="44" borderId="33" xfId="0" applyFont="1" applyFill="1" applyBorder="1" applyAlignment="1">
      <alignment horizontal="center" wrapText="1"/>
    </xf>
    <xf numFmtId="0" fontId="64" fillId="44" borderId="100" xfId="0" applyFont="1" applyFill="1" applyBorder="1" applyAlignment="1">
      <alignment horizontal="center" wrapText="1"/>
    </xf>
    <xf numFmtId="0" fontId="64" fillId="44" borderId="55" xfId="0" applyFont="1" applyFill="1" applyBorder="1" applyAlignment="1">
      <alignment horizontal="center" wrapText="1"/>
    </xf>
    <xf numFmtId="0" fontId="64" fillId="44" borderId="11" xfId="0" applyFont="1" applyFill="1" applyBorder="1" applyAlignment="1">
      <alignment horizontal="center" wrapText="1"/>
    </xf>
    <xf numFmtId="0" fontId="44" fillId="44" borderId="55" xfId="40" applyFont="1" applyFill="1" applyBorder="1" applyAlignment="1">
      <alignment wrapText="1"/>
    </xf>
    <xf numFmtId="0" fontId="44" fillId="44" borderId="11" xfId="40" applyFont="1" applyFill="1" applyBorder="1" applyAlignment="1">
      <alignment wrapText="1"/>
    </xf>
    <xf numFmtId="0" fontId="64" fillId="44" borderId="101" xfId="0" applyFont="1" applyFill="1" applyBorder="1" applyAlignment="1">
      <alignment horizontal="center" wrapText="1"/>
    </xf>
    <xf numFmtId="0" fontId="64" fillId="44" borderId="102" xfId="0" applyFont="1" applyFill="1" applyBorder="1" applyAlignment="1">
      <alignment horizontal="center" wrapText="1"/>
    </xf>
    <xf numFmtId="0" fontId="64" fillId="44" borderId="103" xfId="0" applyFont="1" applyFill="1" applyBorder="1" applyAlignment="1">
      <alignment horizontal="center" wrapText="1"/>
    </xf>
    <xf numFmtId="0" fontId="64" fillId="44" borderId="90" xfId="0" applyFont="1" applyFill="1" applyBorder="1" applyAlignment="1">
      <alignment horizontal="center" wrapText="1"/>
    </xf>
    <xf numFmtId="0" fontId="64" fillId="44" borderId="104" xfId="0" applyFont="1" applyFill="1" applyBorder="1" applyAlignment="1">
      <alignment horizontal="center" wrapText="1"/>
    </xf>
    <xf numFmtId="0" fontId="64" fillId="44" borderId="98" xfId="0" applyFont="1" applyFill="1" applyBorder="1" applyAlignment="1">
      <alignment horizontal="center" wrapText="1"/>
    </xf>
    <xf numFmtId="0" fontId="73" fillId="0" borderId="99" xfId="0" applyFont="1" applyFill="1" applyBorder="1"/>
    <xf numFmtId="0" fontId="73" fillId="0" borderId="105" xfId="0" applyFont="1" applyFill="1" applyBorder="1"/>
    <xf numFmtId="0" fontId="73" fillId="0" borderId="106" xfId="0" applyFont="1" applyFill="1" applyBorder="1"/>
    <xf numFmtId="0" fontId="73" fillId="0" borderId="88" xfId="0" applyFont="1" applyFill="1" applyBorder="1"/>
    <xf numFmtId="0" fontId="69" fillId="45" borderId="107" xfId="0" applyFont="1" applyFill="1" applyBorder="1" applyAlignment="1">
      <alignment horizontal="center" wrapText="1"/>
    </xf>
    <xf numFmtId="0" fontId="69" fillId="45" borderId="108" xfId="0" applyFont="1" applyFill="1" applyBorder="1" applyAlignment="1">
      <alignment horizontal="center" wrapText="1"/>
    </xf>
    <xf numFmtId="0" fontId="69" fillId="45" borderId="49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5" xfId="0" applyBorder="1" applyAlignment="1">
      <alignment horizontal="center" vertical="center" wrapText="1"/>
    </xf>
    <xf numFmtId="0" fontId="69" fillId="45" borderId="109" xfId="0" applyFont="1" applyFill="1" applyBorder="1" applyAlignment="1">
      <alignment horizontal="center" wrapText="1"/>
    </xf>
    <xf numFmtId="0" fontId="69" fillId="45" borderId="110" xfId="0" applyFont="1" applyFill="1" applyBorder="1" applyAlignment="1">
      <alignment horizontal="center" wrapText="1"/>
    </xf>
    <xf numFmtId="0" fontId="69" fillId="45" borderId="100" xfId="0" applyFont="1" applyFill="1" applyBorder="1" applyAlignment="1">
      <alignment horizontal="center" wrapText="1"/>
    </xf>
    <xf numFmtId="0" fontId="69" fillId="45" borderId="111" xfId="0" applyFont="1" applyFill="1" applyBorder="1" applyAlignment="1">
      <alignment horizontal="center" wrapText="1"/>
    </xf>
    <xf numFmtId="0" fontId="74" fillId="46" borderId="99" xfId="0" applyFont="1" applyFill="1" applyBorder="1" applyAlignment="1"/>
    <xf numFmtId="0" fontId="74" fillId="46" borderId="106" xfId="0" applyFont="1" applyFill="1" applyBorder="1" applyAlignment="1"/>
    <xf numFmtId="0" fontId="0" fillId="0" borderId="88" xfId="0" applyBorder="1" applyAlignment="1"/>
    <xf numFmtId="0" fontId="69" fillId="45" borderId="99" xfId="0" applyFont="1" applyFill="1" applyBorder="1"/>
    <xf numFmtId="0" fontId="69" fillId="45" borderId="88" xfId="0" applyFont="1" applyFill="1" applyBorder="1"/>
    <xf numFmtId="0" fontId="69" fillId="46" borderId="99" xfId="0" applyFont="1" applyFill="1" applyBorder="1"/>
    <xf numFmtId="0" fontId="69" fillId="46" borderId="88" xfId="0" applyFont="1" applyFill="1" applyBorder="1"/>
    <xf numFmtId="0" fontId="70" fillId="0" borderId="99" xfId="0" applyFont="1" applyBorder="1"/>
    <xf numFmtId="0" fontId="70" fillId="0" borderId="88" xfId="0" applyFont="1" applyBorder="1"/>
    <xf numFmtId="0" fontId="70" fillId="0" borderId="112" xfId="0" applyFont="1" applyBorder="1"/>
    <xf numFmtId="0" fontId="70" fillId="0" borderId="113" xfId="0" applyFont="1" applyBorder="1"/>
    <xf numFmtId="0" fontId="69" fillId="46" borderId="114" xfId="0" applyFont="1" applyFill="1" applyBorder="1"/>
    <xf numFmtId="0" fontId="69" fillId="46" borderId="115" xfId="0" applyFont="1" applyFill="1" applyBorder="1"/>
    <xf numFmtId="4" fontId="40" fillId="0" borderId="116" xfId="0" applyNumberFormat="1" applyFont="1" applyFill="1" applyBorder="1" applyAlignment="1">
      <alignment vertical="center"/>
    </xf>
    <xf numFmtId="4" fontId="40" fillId="0" borderId="106" xfId="0" applyNumberFormat="1" applyFont="1" applyFill="1" applyBorder="1" applyAlignment="1">
      <alignment vertical="center"/>
    </xf>
    <xf numFmtId="0" fontId="70" fillId="0" borderId="99" xfId="0" applyFont="1" applyFill="1" applyBorder="1"/>
    <xf numFmtId="0" fontId="70" fillId="0" borderId="88" xfId="0" applyFont="1" applyFill="1" applyBorder="1"/>
    <xf numFmtId="0" fontId="69" fillId="0" borderId="99" xfId="0" applyFont="1" applyFill="1" applyBorder="1"/>
    <xf numFmtId="0" fontId="69" fillId="0" borderId="88" xfId="0" applyFont="1" applyFill="1" applyBorder="1"/>
    <xf numFmtId="0" fontId="69" fillId="45" borderId="117" xfId="0" applyFont="1" applyFill="1" applyBorder="1"/>
    <xf numFmtId="0" fontId="69" fillId="45" borderId="118" xfId="0" applyFont="1" applyFill="1" applyBorder="1"/>
    <xf numFmtId="0" fontId="45" fillId="0" borderId="0" xfId="0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66" fillId="0" borderId="0" xfId="0" applyFont="1" applyAlignment="1">
      <alignment horizontal="left"/>
    </xf>
    <xf numFmtId="14" fontId="75" fillId="0" borderId="105" xfId="0" applyNumberFormat="1" applyFont="1" applyBorder="1" applyAlignment="1">
      <alignment horizontal="left" wrapText="1"/>
    </xf>
    <xf numFmtId="0" fontId="75" fillId="0" borderId="105" xfId="0" applyFont="1" applyBorder="1" applyAlignment="1">
      <alignment horizontal="left" wrapText="1"/>
    </xf>
    <xf numFmtId="0" fontId="0" fillId="0" borderId="0" xfId="0" applyAlignment="1"/>
    <xf numFmtId="14" fontId="75" fillId="0" borderId="0" xfId="0" applyNumberFormat="1" applyFont="1" applyBorder="1" applyAlignment="1">
      <alignment horizontal="left" wrapText="1"/>
    </xf>
    <xf numFmtId="0" fontId="75" fillId="0" borderId="0" xfId="0" applyFont="1" applyBorder="1" applyAlignment="1">
      <alignment horizontal="left" wrapText="1"/>
    </xf>
    <xf numFmtId="0" fontId="64" fillId="45" borderId="49" xfId="0" applyFont="1" applyFill="1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64" fillId="45" borderId="51" xfId="0" applyFont="1" applyFill="1" applyBorder="1" applyAlignment="1">
      <alignment horizontal="center" wrapText="1"/>
    </xf>
    <xf numFmtId="0" fontId="64" fillId="45" borderId="34" xfId="0" applyFont="1" applyFill="1" applyBorder="1" applyAlignment="1">
      <alignment horizontal="center" wrapText="1"/>
    </xf>
    <xf numFmtId="0" fontId="64" fillId="45" borderId="20" xfId="0" applyFont="1" applyFill="1" applyBorder="1" applyAlignment="1">
      <alignment horizontal="center" wrapText="1"/>
    </xf>
    <xf numFmtId="14" fontId="76" fillId="0" borderId="0" xfId="0" applyNumberFormat="1" applyFont="1" applyBorder="1" applyAlignment="1">
      <alignment horizontal="left" wrapText="1"/>
    </xf>
    <xf numFmtId="0" fontId="76" fillId="0" borderId="0" xfId="0" applyFont="1" applyBorder="1" applyAlignment="1">
      <alignment horizontal="left" wrapText="1"/>
    </xf>
    <xf numFmtId="0" fontId="64" fillId="45" borderId="107" xfId="0" applyFont="1" applyFill="1" applyBorder="1" applyAlignment="1">
      <alignment wrapText="1"/>
    </xf>
    <xf numFmtId="0" fontId="64" fillId="45" borderId="119" xfId="0" applyFont="1" applyFill="1" applyBorder="1" applyAlignment="1">
      <alignment wrapText="1"/>
    </xf>
    <xf numFmtId="0" fontId="67" fillId="0" borderId="99" xfId="0" applyFont="1" applyBorder="1" applyAlignment="1">
      <alignment wrapText="1"/>
    </xf>
    <xf numFmtId="0" fontId="67" fillId="0" borderId="120" xfId="0" applyFont="1" applyBorder="1" applyAlignment="1">
      <alignment wrapText="1"/>
    </xf>
    <xf numFmtId="0" fontId="67" fillId="0" borderId="109" xfId="0" applyFont="1" applyBorder="1" applyAlignment="1">
      <alignment wrapText="1"/>
    </xf>
    <xf numFmtId="0" fontId="67" fillId="0" borderId="121" xfId="0" applyFont="1" applyBorder="1" applyAlignment="1">
      <alignment wrapText="1"/>
    </xf>
    <xf numFmtId="0" fontId="65" fillId="0" borderId="100" xfId="0" applyFont="1" applyFill="1" applyBorder="1" applyAlignment="1">
      <alignment horizontal="left" wrapText="1" indent="1"/>
    </xf>
    <xf numFmtId="0" fontId="65" fillId="0" borderId="102" xfId="0" applyFont="1" applyFill="1" applyBorder="1" applyAlignment="1">
      <alignment horizontal="left" wrapText="1" indent="1"/>
    </xf>
    <xf numFmtId="0" fontId="65" fillId="0" borderId="99" xfId="0" applyFont="1" applyFill="1" applyBorder="1" applyAlignment="1">
      <alignment horizontal="left" wrapText="1" indent="1"/>
    </xf>
    <xf numFmtId="0" fontId="65" fillId="0" borderId="120" xfId="0" applyFont="1" applyFill="1" applyBorder="1" applyAlignment="1">
      <alignment horizontal="left" wrapText="1" indent="1"/>
    </xf>
    <xf numFmtId="4" fontId="43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37" fillId="41" borderId="53" xfId="0" applyNumberFormat="1" applyFont="1" applyFill="1" applyBorder="1" applyAlignment="1">
      <alignment horizontal="center" vertical="center"/>
    </xf>
    <xf numFmtId="0" fontId="77" fillId="0" borderId="16" xfId="0" applyFont="1" applyBorder="1" applyAlignment="1">
      <alignment horizontal="center" vertical="center"/>
    </xf>
    <xf numFmtId="4" fontId="37" fillId="41" borderId="16" xfId="0" applyNumberFormat="1" applyFont="1" applyFill="1" applyBorder="1" applyAlignment="1">
      <alignment horizontal="center" vertical="center"/>
    </xf>
    <xf numFmtId="4" fontId="45" fillId="0" borderId="0" xfId="0" applyNumberFormat="1" applyFont="1" applyFill="1" applyBorder="1" applyAlignment="1" applyProtection="1">
      <alignment horizontal="left" vertical="center"/>
      <protection locked="0"/>
    </xf>
    <xf numFmtId="0" fontId="66" fillId="0" borderId="0" xfId="0" applyFont="1" applyAlignment="1">
      <alignment horizontal="left" vertical="center"/>
    </xf>
    <xf numFmtId="4" fontId="37" fillId="44" borderId="33" xfId="0" applyNumberFormat="1" applyFont="1" applyFill="1" applyBorder="1" applyAlignment="1" applyProtection="1">
      <alignment horizontal="center" vertical="center"/>
      <protection locked="0"/>
    </xf>
    <xf numFmtId="4" fontId="37" fillId="44" borderId="50" xfId="0" applyNumberFormat="1" applyFont="1" applyFill="1" applyBorder="1" applyAlignment="1" applyProtection="1">
      <alignment horizontal="center" vertical="center"/>
      <protection locked="0"/>
    </xf>
    <xf numFmtId="4" fontId="37" fillId="44" borderId="62" xfId="0" applyNumberFormat="1" applyFont="1" applyFill="1" applyBorder="1" applyAlignment="1" applyProtection="1">
      <alignment horizontal="center" vertical="center"/>
      <protection locked="0"/>
    </xf>
    <xf numFmtId="4" fontId="37" fillId="44" borderId="67" xfId="0" applyNumberFormat="1" applyFont="1" applyFill="1" applyBorder="1" applyAlignment="1" applyProtection="1">
      <alignment horizontal="center" vertical="center"/>
      <protection locked="0"/>
    </xf>
    <xf numFmtId="4" fontId="37" fillId="44" borderId="14" xfId="0" applyNumberFormat="1" applyFont="1" applyFill="1" applyBorder="1" applyAlignment="1" applyProtection="1">
      <alignment horizontal="center" vertical="center"/>
      <protection locked="0"/>
    </xf>
    <xf numFmtId="4" fontId="37" fillId="44" borderId="13" xfId="0" applyNumberFormat="1" applyFont="1" applyFill="1" applyBorder="1" applyAlignment="1" applyProtection="1">
      <alignment horizontal="center" vertical="center"/>
      <protection locked="0"/>
    </xf>
    <xf numFmtId="4" fontId="50" fillId="44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4" borderId="61" xfId="0" applyNumberFormat="1" applyFont="1" applyFill="1" applyBorder="1" applyAlignment="1" applyProtection="1">
      <alignment horizontal="center" vertical="center" wrapText="1"/>
      <protection locked="0"/>
    </xf>
    <xf numFmtId="4" fontId="50" fillId="44" borderId="53" xfId="0" applyNumberFormat="1" applyFont="1" applyFill="1" applyBorder="1" applyAlignment="1" applyProtection="1">
      <alignment horizontal="center" vertical="center"/>
      <protection locked="0"/>
    </xf>
    <xf numFmtId="4" fontId="50" fillId="44" borderId="32" xfId="0" applyNumberFormat="1" applyFont="1" applyFill="1" applyBorder="1" applyAlignment="1" applyProtection="1">
      <alignment horizontal="center" vertical="center"/>
      <protection locked="0"/>
    </xf>
    <xf numFmtId="4" fontId="50" fillId="44" borderId="16" xfId="0" applyNumberFormat="1" applyFont="1" applyFill="1" applyBorder="1" applyAlignment="1" applyProtection="1">
      <alignment horizontal="center"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7" xfId="0" applyNumberFormat="1" applyFont="1" applyFill="1" applyBorder="1" applyAlignment="1" applyProtection="1">
      <alignment horizontal="center" vertical="center" wrapText="1"/>
      <protection locked="0"/>
    </xf>
    <xf numFmtId="4" fontId="31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34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20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52" xfId="0" applyNumberFormat="1" applyFont="1" applyFill="1" applyBorder="1" applyAlignment="1" applyProtection="1">
      <alignment horizontal="left" vertical="center" wrapText="1"/>
      <protection locked="0"/>
    </xf>
    <xf numFmtId="0" fontId="67" fillId="0" borderId="37" xfId="0" applyFont="1" applyFill="1" applyBorder="1" applyAlignment="1">
      <alignment horizontal="left" vertical="center" wrapText="1"/>
    </xf>
    <xf numFmtId="0" fontId="67" fillId="0" borderId="22" xfId="0" applyFont="1" applyFill="1" applyBorder="1" applyAlignment="1">
      <alignment horizontal="left" vertical="center" wrapText="1"/>
    </xf>
    <xf numFmtId="4" fontId="31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8" xfId="0" applyNumberFormat="1" applyFont="1" applyFill="1" applyBorder="1" applyAlignment="1" applyProtection="1">
      <alignment horizontal="left" vertical="center" wrapText="1"/>
      <protection locked="0"/>
    </xf>
    <xf numFmtId="164" fontId="50" fillId="44" borderId="53" xfId="86" applyFont="1" applyFill="1" applyBorder="1" applyAlignment="1" applyProtection="1">
      <alignment horizontal="left" vertical="center" wrapText="1"/>
      <protection locked="0"/>
    </xf>
    <xf numFmtId="164" fontId="50" fillId="44" borderId="32" xfId="86" applyFont="1" applyFill="1" applyBorder="1" applyAlignment="1" applyProtection="1">
      <alignment horizontal="left" vertical="center" wrapText="1"/>
      <protection locked="0"/>
    </xf>
    <xf numFmtId="164" fontId="50" fillId="44" borderId="16" xfId="86" applyFont="1" applyFill="1" applyBorder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46" fillId="0" borderId="0" xfId="0" applyNumberFormat="1" applyFont="1" applyAlignment="1" applyProtection="1">
      <alignment horizontal="left" vertical="center"/>
      <protection locked="0"/>
    </xf>
    <xf numFmtId="4" fontId="37" fillId="44" borderId="5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/>
    </xf>
    <xf numFmtId="4" fontId="37" fillId="0" borderId="51" xfId="0" applyNumberFormat="1" applyFont="1" applyFill="1" applyBorder="1" applyAlignment="1" applyProtection="1">
      <alignment vertical="center" wrapText="1"/>
      <protection locked="0"/>
    </xf>
    <xf numFmtId="0" fontId="0" fillId="0" borderId="77" xfId="0" applyBorder="1" applyAlignment="1">
      <alignment vertical="center"/>
    </xf>
    <xf numFmtId="4" fontId="37" fillId="0" borderId="52" xfId="0" applyNumberFormat="1" applyFont="1" applyFill="1" applyBorder="1" applyAlignment="1" applyProtection="1">
      <alignment vertical="center" wrapText="1"/>
      <protection locked="0"/>
    </xf>
    <xf numFmtId="0" fontId="0" fillId="0" borderId="71" xfId="0" applyBorder="1" applyAlignment="1">
      <alignment vertical="center"/>
    </xf>
    <xf numFmtId="4" fontId="50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68" xfId="0" applyNumberFormat="1" applyFont="1" applyFill="1" applyBorder="1" applyAlignment="1" applyProtection="1">
      <alignment vertical="center" wrapText="1"/>
      <protection locked="0"/>
    </xf>
    <xf numFmtId="0" fontId="0" fillId="0" borderId="78" xfId="0" applyBorder="1" applyAlignment="1">
      <alignment vertical="center"/>
    </xf>
    <xf numFmtId="4" fontId="50" fillId="44" borderId="51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52" xfId="0" applyNumberFormat="1" applyFont="1" applyFill="1" applyBorder="1" applyAlignment="1">
      <alignment horizontal="left" vertical="center" wrapText="1"/>
    </xf>
    <xf numFmtId="4" fontId="51" fillId="0" borderId="52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>
      <alignment horizontal="left" vertical="center"/>
    </xf>
    <xf numFmtId="4" fontId="52" fillId="0" borderId="68" xfId="0" applyNumberFormat="1" applyFont="1" applyFill="1" applyBorder="1" applyAlignment="1" applyProtection="1">
      <alignment vertical="center" wrapText="1"/>
      <protection locked="0"/>
    </xf>
    <xf numFmtId="4" fontId="50" fillId="44" borderId="53" xfId="0" applyNumberFormat="1" applyFont="1" applyFill="1" applyBorder="1" applyAlignment="1" applyProtection="1">
      <alignment vertical="center" wrapText="1"/>
      <protection locked="0"/>
    </xf>
    <xf numFmtId="0" fontId="0" fillId="0" borderId="74" xfId="0" applyBorder="1" applyAlignment="1">
      <alignment vertical="center"/>
    </xf>
    <xf numFmtId="4" fontId="46" fillId="0" borderId="0" xfId="0" applyNumberFormat="1" applyFont="1" applyAlignment="1">
      <alignment horizontal="left" vertical="center" wrapText="1"/>
    </xf>
    <xf numFmtId="4" fontId="50" fillId="41" borderId="16" xfId="0" applyNumberFormat="1" applyFont="1" applyFill="1" applyBorder="1" applyAlignment="1" applyProtection="1">
      <alignment vertical="center" wrapText="1"/>
      <protection locked="0"/>
    </xf>
    <xf numFmtId="4" fontId="42" fillId="0" borderId="51" xfId="0" applyNumberFormat="1" applyFont="1" applyBorder="1" applyAlignment="1" applyProtection="1">
      <alignment vertical="center" wrapText="1"/>
      <protection locked="0"/>
    </xf>
    <xf numFmtId="4" fontId="42" fillId="0" borderId="20" xfId="0" applyNumberFormat="1" applyFont="1" applyBorder="1" applyAlignment="1" applyProtection="1">
      <alignment vertical="center" wrapText="1"/>
      <protection locked="0"/>
    </xf>
    <xf numFmtId="4" fontId="42" fillId="0" borderId="52" xfId="0" applyNumberFormat="1" applyFont="1" applyBorder="1" applyAlignment="1" applyProtection="1">
      <alignment vertical="center" wrapText="1"/>
      <protection locked="0"/>
    </xf>
    <xf numFmtId="4" fontId="42" fillId="0" borderId="22" xfId="0" applyNumberFormat="1" applyFont="1" applyBorder="1" applyAlignment="1" applyProtection="1">
      <alignment vertical="center" wrapText="1"/>
      <protection locked="0"/>
    </xf>
    <xf numFmtId="4" fontId="42" fillId="0" borderId="68" xfId="0" applyNumberFormat="1" applyFont="1" applyBorder="1" applyAlignment="1" applyProtection="1">
      <alignment vertical="center" wrapText="1"/>
      <protection locked="0"/>
    </xf>
    <xf numFmtId="4" fontId="42" fillId="0" borderId="26" xfId="0" applyNumberFormat="1" applyFont="1" applyBorder="1" applyAlignment="1" applyProtection="1">
      <alignment vertical="center" wrapText="1"/>
      <protection locked="0"/>
    </xf>
    <xf numFmtId="4" fontId="50" fillId="41" borderId="53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42" fillId="0" borderId="51" xfId="0" applyNumberFormat="1" applyFont="1" applyFill="1" applyBorder="1" applyAlignment="1">
      <alignment horizontal="left" vertical="center" wrapText="1"/>
    </xf>
    <xf numFmtId="4" fontId="42" fillId="0" borderId="20" xfId="0" applyNumberFormat="1" applyFont="1" applyFill="1" applyBorder="1" applyAlignment="1">
      <alignment horizontal="left" vertical="center" wrapText="1"/>
    </xf>
    <xf numFmtId="4" fontId="42" fillId="0" borderId="68" xfId="0" applyNumberFormat="1" applyFont="1" applyFill="1" applyBorder="1" applyAlignment="1">
      <alignment horizontal="left" vertical="center" wrapText="1"/>
    </xf>
    <xf numFmtId="4" fontId="42" fillId="0" borderId="26" xfId="0" applyNumberFormat="1" applyFont="1" applyFill="1" applyBorder="1" applyAlignment="1">
      <alignment horizontal="left" vertical="center" wrapText="1"/>
    </xf>
    <xf numFmtId="4" fontId="50" fillId="44" borderId="53" xfId="0" applyNumberFormat="1" applyFont="1" applyFill="1" applyBorder="1" applyAlignment="1">
      <alignment horizontal="left" vertical="center" wrapText="1"/>
    </xf>
    <xf numFmtId="4" fontId="50" fillId="41" borderId="16" xfId="0" applyNumberFormat="1" applyFont="1" applyFill="1" applyBorder="1" applyAlignment="1">
      <alignment horizontal="left" vertical="center" wrapText="1"/>
    </xf>
    <xf numFmtId="4" fontId="43" fillId="0" borderId="0" xfId="0" applyNumberFormat="1" applyFont="1" applyFill="1" applyBorder="1" applyAlignment="1">
      <alignment horizontal="left" vertical="center" wrapText="1"/>
    </xf>
    <xf numFmtId="4" fontId="46" fillId="0" borderId="0" xfId="0" applyNumberFormat="1" applyFont="1" applyFill="1" applyBorder="1" applyAlignment="1">
      <alignment horizontal="left" vertical="center" wrapText="1"/>
    </xf>
    <xf numFmtId="4" fontId="37" fillId="44" borderId="53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vertical="center"/>
    </xf>
    <xf numFmtId="0" fontId="0" fillId="0" borderId="3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50" fillId="0" borderId="51" xfId="0" applyNumberFormat="1" applyFont="1" applyBorder="1" applyAlignment="1" applyProtection="1">
      <alignment horizontal="justify" vertical="center"/>
      <protection locked="0"/>
    </xf>
    <xf numFmtId="4" fontId="50" fillId="0" borderId="20" xfId="0" applyNumberFormat="1" applyFont="1" applyBorder="1" applyAlignment="1" applyProtection="1">
      <alignment horizontal="justify" vertical="center"/>
      <protection locked="0"/>
    </xf>
    <xf numFmtId="4" fontId="50" fillId="0" borderId="52" xfId="0" applyNumberFormat="1" applyFont="1" applyBorder="1" applyAlignment="1" applyProtection="1">
      <alignment horizontal="justify" vertical="center"/>
      <protection locked="0"/>
    </xf>
    <xf numFmtId="4" fontId="50" fillId="0" borderId="22" xfId="0" applyNumberFormat="1" applyFont="1" applyBorder="1" applyAlignment="1" applyProtection="1">
      <alignment horizontal="justify" vertical="center"/>
      <protection locked="0"/>
    </xf>
    <xf numFmtId="4" fontId="51" fillId="0" borderId="52" xfId="0" applyNumberFormat="1" applyFont="1" applyBorder="1" applyAlignment="1" applyProtection="1">
      <alignment horizontal="justify" vertical="center"/>
      <protection locked="0"/>
    </xf>
    <xf numFmtId="4" fontId="51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9" xfId="0" applyNumberFormat="1" applyFont="1" applyBorder="1" applyAlignment="1" applyProtection="1">
      <alignment horizontal="justify" vertical="center"/>
      <protection locked="0"/>
    </xf>
    <xf numFmtId="4" fontId="50" fillId="0" borderId="42" xfId="0" applyNumberFormat="1" applyFont="1" applyBorder="1" applyAlignment="1" applyProtection="1">
      <alignment horizontal="justify" vertical="center"/>
      <protection locked="0"/>
    </xf>
    <xf numFmtId="4" fontId="50" fillId="0" borderId="68" xfId="0" applyNumberFormat="1" applyFont="1" applyBorder="1" applyAlignment="1" applyProtection="1">
      <alignment horizontal="justify" vertical="center"/>
      <protection locked="0"/>
    </xf>
    <xf numFmtId="4" fontId="50" fillId="0" borderId="26" xfId="0" applyNumberFormat="1" applyFont="1" applyBorder="1" applyAlignment="1" applyProtection="1">
      <alignment horizontal="justify" vertical="center"/>
      <protection locked="0"/>
    </xf>
    <xf numFmtId="4" fontId="50" fillId="41" borderId="53" xfId="0" applyNumberFormat="1" applyFont="1" applyFill="1" applyBorder="1" applyAlignment="1" applyProtection="1">
      <alignment horizontal="justify" vertical="center"/>
      <protection locked="0"/>
    </xf>
    <xf numFmtId="4" fontId="50" fillId="41" borderId="16" xfId="0" applyNumberFormat="1" applyFont="1" applyFill="1" applyBorder="1" applyAlignment="1" applyProtection="1">
      <alignment horizontal="justify" vertical="center"/>
      <protection locked="0"/>
    </xf>
    <xf numFmtId="4" fontId="37" fillId="41" borderId="5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left" vertical="center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50" fillId="0" borderId="53" xfId="0" applyNumberFormat="1" applyFont="1" applyFill="1" applyBorder="1" applyAlignment="1" applyProtection="1">
      <alignment vertical="center" wrapText="1"/>
      <protection locked="0"/>
    </xf>
    <xf numFmtId="0" fontId="0" fillId="0" borderId="16" xfId="0" applyFill="1" applyBorder="1" applyAlignment="1">
      <alignment vertical="center"/>
    </xf>
    <xf numFmtId="4" fontId="51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45" fillId="0" borderId="0" xfId="0" applyNumberFormat="1" applyFont="1" applyBorder="1" applyAlignment="1" applyProtection="1">
      <alignment horizontal="left" vertical="center"/>
      <protection locked="0"/>
    </xf>
    <xf numFmtId="0" fontId="0" fillId="0" borderId="16" xfId="0" applyBorder="1" applyAlignment="1">
      <alignment vertical="center" wrapText="1"/>
    </xf>
    <xf numFmtId="4" fontId="33" fillId="0" borderId="0" xfId="0" applyNumberFormat="1" applyFont="1" applyAlignment="1">
      <alignment vertical="center"/>
    </xf>
    <xf numFmtId="4" fontId="50" fillId="44" borderId="53" xfId="0" applyNumberFormat="1" applyFont="1" applyFill="1" applyBorder="1" applyAlignment="1" applyProtection="1">
      <alignment horizontal="left" vertical="center"/>
      <protection locked="0"/>
    </xf>
    <xf numFmtId="4" fontId="50" fillId="44" borderId="16" xfId="0" applyNumberFormat="1" applyFont="1" applyFill="1" applyBorder="1" applyAlignment="1" applyProtection="1">
      <alignment horizontal="left" vertical="center"/>
      <protection locked="0"/>
    </xf>
    <xf numFmtId="4" fontId="31" fillId="0" borderId="52" xfId="0" applyNumberFormat="1" applyFont="1" applyFill="1" applyBorder="1" applyAlignment="1" applyProtection="1">
      <alignment horizontal="left" vertical="center"/>
      <protection locked="0"/>
    </xf>
    <xf numFmtId="4" fontId="31" fillId="0" borderId="22" xfId="0" applyNumberFormat="1" applyFont="1" applyFill="1" applyBorder="1" applyAlignment="1" applyProtection="1">
      <alignment horizontal="left" vertical="center"/>
      <protection locked="0"/>
    </xf>
    <xf numFmtId="4" fontId="42" fillId="0" borderId="52" xfId="0" applyNumberFormat="1" applyFont="1" applyBorder="1" applyAlignment="1" applyProtection="1">
      <alignment horizontal="left" vertical="center"/>
      <protection locked="0"/>
    </xf>
    <xf numFmtId="4" fontId="42" fillId="0" borderId="22" xfId="0" applyNumberFormat="1" applyFont="1" applyBorder="1" applyAlignment="1" applyProtection="1">
      <alignment horizontal="left"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52" xfId="0" applyNumberFormat="1" applyFont="1" applyFill="1" applyBorder="1" applyAlignment="1" applyProtection="1">
      <alignment horizontal="left" vertical="center"/>
      <protection locked="0"/>
    </xf>
    <xf numFmtId="4" fontId="42" fillId="0" borderId="22" xfId="0" applyNumberFormat="1" applyFont="1" applyFill="1" applyBorder="1" applyAlignment="1" applyProtection="1">
      <alignment horizontal="left" vertical="center"/>
      <protection locked="0"/>
    </xf>
    <xf numFmtId="4" fontId="42" fillId="0" borderId="68" xfId="0" applyNumberFormat="1" applyFont="1" applyBorder="1" applyAlignment="1" applyProtection="1">
      <alignment horizontal="left" vertical="center"/>
      <protection locked="0"/>
    </xf>
    <xf numFmtId="4" fontId="42" fillId="0" borderId="26" xfId="0" applyNumberFormat="1" applyFont="1" applyBorder="1" applyAlignment="1" applyProtection="1">
      <alignment horizontal="left" vertical="center"/>
      <protection locked="0"/>
    </xf>
    <xf numFmtId="4" fontId="42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37" fillId="41" borderId="53" xfId="0" applyNumberFormat="1" applyFont="1" applyFill="1" applyBorder="1" applyAlignment="1" applyProtection="1">
      <alignment vertical="center"/>
      <protection locked="0"/>
    </xf>
    <xf numFmtId="4" fontId="37" fillId="41" borderId="16" xfId="0" applyNumberFormat="1" applyFont="1" applyFill="1" applyBorder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horizontal="left" vertical="center"/>
      <protection locked="0"/>
    </xf>
    <xf numFmtId="4" fontId="46" fillId="0" borderId="0" xfId="0" applyNumberFormat="1" applyFont="1" applyFill="1" applyAlignment="1" applyProtection="1">
      <alignment horizontal="left" vertical="center"/>
      <protection locked="0"/>
    </xf>
    <xf numFmtId="4" fontId="50" fillId="44" borderId="53" xfId="0" applyNumberFormat="1" applyFont="1" applyFill="1" applyBorder="1" applyAlignment="1" applyProtection="1">
      <alignment horizontal="center" vertical="center" wrapText="1"/>
      <protection locked="0"/>
    </xf>
    <xf numFmtId="4" fontId="50" fillId="44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50" fillId="0" borderId="20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vertical="center"/>
      <protection locked="0"/>
    </xf>
    <xf numFmtId="4" fontId="51" fillId="0" borderId="22" xfId="0" applyNumberFormat="1" applyFont="1" applyFill="1" applyBorder="1" applyAlignment="1" applyProtection="1">
      <alignment vertical="center"/>
      <protection locked="0"/>
    </xf>
    <xf numFmtId="4" fontId="51" fillId="0" borderId="22" xfId="0" applyNumberFormat="1" applyFont="1" applyFill="1" applyBorder="1" applyAlignment="1" applyProtection="1">
      <alignment vertical="center" wrapText="1"/>
      <protection locked="0"/>
    </xf>
    <xf numFmtId="4" fontId="50" fillId="0" borderId="52" xfId="0" applyNumberFormat="1" applyFont="1" applyFill="1" applyBorder="1" applyAlignment="1" applyProtection="1">
      <alignment vertical="center"/>
      <protection locked="0"/>
    </xf>
    <xf numFmtId="4" fontId="50" fillId="0" borderId="22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horizontal="left" vertical="center"/>
      <protection locked="0"/>
    </xf>
    <xf numFmtId="4" fontId="51" fillId="0" borderId="22" xfId="0" applyNumberFormat="1" applyFont="1" applyFill="1" applyBorder="1" applyAlignment="1" applyProtection="1">
      <alignment horizontal="left" vertical="center"/>
      <protection locked="0"/>
    </xf>
    <xf numFmtId="4" fontId="51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43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37" fillId="41" borderId="53" xfId="0" applyNumberFormat="1" applyFont="1" applyFill="1" applyBorder="1" applyAlignment="1">
      <alignment horizontal="left" vertical="center"/>
    </xf>
    <xf numFmtId="4" fontId="37" fillId="41" borderId="16" xfId="0" applyNumberFormat="1" applyFont="1" applyFill="1" applyBorder="1" applyAlignment="1">
      <alignment horizontal="left" vertical="center"/>
    </xf>
    <xf numFmtId="4" fontId="42" fillId="0" borderId="52" xfId="0" applyNumberFormat="1" applyFont="1" applyBorder="1" applyAlignment="1" applyProtection="1">
      <alignment horizontal="justify" vertical="center"/>
      <protection locked="0"/>
    </xf>
    <xf numFmtId="4" fontId="42" fillId="0" borderId="22" xfId="0" applyNumberFormat="1" applyFont="1" applyBorder="1" applyAlignment="1" applyProtection="1">
      <alignment horizontal="justify" vertical="center"/>
      <protection locked="0"/>
    </xf>
    <xf numFmtId="0" fontId="3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45" fillId="0" borderId="0" xfId="0" applyNumberFormat="1" applyFont="1" applyFill="1" applyAlignment="1" applyProtection="1">
      <alignment horizontal="left" vertical="center" wrapText="1"/>
      <protection locked="0"/>
    </xf>
    <xf numFmtId="4" fontId="37" fillId="44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4" borderId="1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 wrapText="1"/>
    </xf>
    <xf numFmtId="4" fontId="32" fillId="41" borderId="5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Border="1" applyAlignment="1" applyProtection="1">
      <alignment horizontal="left" vertical="center" wrapText="1"/>
      <protection locked="0"/>
    </xf>
    <xf numFmtId="4" fontId="50" fillId="0" borderId="20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Border="1" applyAlignment="1" applyProtection="1">
      <alignment horizontal="left" vertical="center" wrapText="1"/>
      <protection locked="0"/>
    </xf>
    <xf numFmtId="4" fontId="50" fillId="0" borderId="22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Border="1" applyAlignment="1" applyProtection="1">
      <alignment horizontal="left" vertical="center" wrapText="1"/>
      <protection locked="0"/>
    </xf>
    <xf numFmtId="4" fontId="47" fillId="0" borderId="22" xfId="0" applyNumberFormat="1" applyFont="1" applyBorder="1" applyAlignment="1" applyProtection="1">
      <alignment horizontal="left" vertical="center" wrapText="1"/>
      <protection locked="0"/>
    </xf>
    <xf numFmtId="4" fontId="50" fillId="0" borderId="68" xfId="0" applyNumberFormat="1" applyFont="1" applyBorder="1" applyAlignment="1" applyProtection="1">
      <alignment horizontal="left" vertical="center" wrapText="1"/>
      <protection locked="0"/>
    </xf>
    <xf numFmtId="4" fontId="50" fillId="0" borderId="26" xfId="0" applyNumberFormat="1" applyFont="1" applyBorder="1" applyAlignment="1" applyProtection="1">
      <alignment horizontal="left" vertical="center" wrapText="1"/>
      <protection locked="0"/>
    </xf>
    <xf numFmtId="4" fontId="48" fillId="41" borderId="53" xfId="0" applyNumberFormat="1" applyFont="1" applyFill="1" applyBorder="1" applyAlignment="1" applyProtection="1">
      <alignment horizontal="justify" vertical="center" wrapText="1"/>
      <protection locked="0"/>
    </xf>
    <xf numFmtId="4" fontId="48" fillId="41" borderId="16" xfId="0" applyNumberFormat="1" applyFont="1" applyFill="1" applyBorder="1" applyAlignment="1" applyProtection="1">
      <alignment horizontal="justify" vertical="center" wrapText="1"/>
      <protection locked="0"/>
    </xf>
    <xf numFmtId="4" fontId="45" fillId="0" borderId="0" xfId="0" applyNumberFormat="1" applyFont="1" applyFill="1" applyBorder="1" applyAlignment="1">
      <alignment horizontal="left" vertical="center" wrapText="1"/>
    </xf>
    <xf numFmtId="0" fontId="66" fillId="0" borderId="0" xfId="0" applyFont="1" applyAlignment="1">
      <alignment horizontal="left" vertical="center" wrapText="1"/>
    </xf>
    <xf numFmtId="4" fontId="3" fillId="41" borderId="55" xfId="0" applyNumberFormat="1" applyFont="1" applyFill="1" applyBorder="1" applyAlignment="1">
      <alignment horizontal="center" vertical="center" wrapText="1"/>
    </xf>
    <xf numFmtId="4" fontId="3" fillId="41" borderId="59" xfId="0" applyNumberFormat="1" applyFont="1" applyFill="1" applyBorder="1" applyAlignment="1">
      <alignment horizontal="center" vertical="center" wrapText="1"/>
    </xf>
    <xf numFmtId="0" fontId="64" fillId="45" borderId="11" xfId="0" applyFont="1" applyFill="1" applyBorder="1" applyAlignment="1">
      <alignment horizontal="center" wrapText="1"/>
    </xf>
    <xf numFmtId="0" fontId="64" fillId="45" borderId="57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4" fontId="37" fillId="0" borderId="51" xfId="0" applyNumberFormat="1" applyFont="1" applyBorder="1" applyAlignment="1">
      <alignment vertical="center"/>
    </xf>
    <xf numFmtId="4" fontId="37" fillId="0" borderId="20" xfId="0" applyNumberFormat="1" applyFont="1" applyBorder="1" applyAlignment="1">
      <alignment vertical="center"/>
    </xf>
    <xf numFmtId="4" fontId="31" fillId="0" borderId="52" xfId="0" applyNumberFormat="1" applyFont="1" applyFill="1" applyBorder="1" applyAlignment="1">
      <alignment horizontal="left" vertical="center" wrapText="1"/>
    </xf>
    <xf numFmtId="4" fontId="31" fillId="0" borderId="22" xfId="0" applyNumberFormat="1" applyFont="1" applyFill="1" applyBorder="1" applyAlignment="1">
      <alignment horizontal="left" vertical="center" wrapText="1"/>
    </xf>
    <xf numFmtId="4" fontId="31" fillId="0" borderId="68" xfId="0" applyNumberFormat="1" applyFont="1" applyBorder="1" applyAlignment="1">
      <alignment vertical="center" wrapText="1"/>
    </xf>
    <xf numFmtId="4" fontId="31" fillId="0" borderId="26" xfId="0" applyNumberFormat="1" applyFont="1" applyBorder="1" applyAlignment="1">
      <alignment vertical="center" wrapText="1"/>
    </xf>
    <xf numFmtId="4" fontId="37" fillId="41" borderId="53" xfId="0" applyNumberFormat="1" applyFont="1" applyFill="1" applyBorder="1" applyAlignment="1">
      <alignment horizontal="left" vertical="center" wrapText="1"/>
    </xf>
    <xf numFmtId="4" fontId="37" fillId="41" borderId="16" xfId="0" applyNumberFormat="1" applyFont="1" applyFill="1" applyBorder="1" applyAlignment="1">
      <alignment horizontal="left" vertical="center" wrapText="1"/>
    </xf>
    <xf numFmtId="4" fontId="50" fillId="0" borderId="53" xfId="0" applyNumberFormat="1" applyFont="1" applyFill="1" applyBorder="1" applyAlignment="1">
      <alignment horizontal="center" vertical="center"/>
    </xf>
    <xf numFmtId="4" fontId="50" fillId="0" borderId="16" xfId="0" applyNumberFormat="1" applyFont="1" applyFill="1" applyBorder="1" applyAlignment="1">
      <alignment horizontal="center" vertical="center"/>
    </xf>
    <xf numFmtId="4" fontId="50" fillId="0" borderId="53" xfId="0" applyNumberFormat="1" applyFont="1" applyBorder="1" applyAlignment="1">
      <alignment horizontal="center" vertical="center"/>
    </xf>
    <xf numFmtId="4" fontId="50" fillId="0" borderId="16" xfId="0" applyNumberFormat="1" applyFont="1" applyBorder="1" applyAlignment="1">
      <alignment horizontal="center" vertical="center"/>
    </xf>
    <xf numFmtId="4" fontId="38" fillId="0" borderId="0" xfId="0" applyNumberFormat="1" applyFont="1" applyFill="1" applyBorder="1" applyAlignment="1">
      <alignment horizontal="center" vertical="center" wrapText="1"/>
    </xf>
    <xf numFmtId="4" fontId="32" fillId="41" borderId="53" xfId="0" applyNumberFormat="1" applyFont="1" applyFill="1" applyBorder="1" applyAlignment="1">
      <alignment horizontal="center" vertical="center" wrapText="1"/>
    </xf>
    <xf numFmtId="4" fontId="32" fillId="41" borderId="16" xfId="0" applyNumberFormat="1" applyFont="1" applyFill="1" applyBorder="1" applyAlignment="1">
      <alignment horizontal="center" vertical="center" wrapText="1"/>
    </xf>
    <xf numFmtId="4" fontId="31" fillId="0" borderId="51" xfId="0" applyNumberFormat="1" applyFont="1" applyFill="1" applyBorder="1" applyAlignment="1">
      <alignment vertical="center" wrapText="1"/>
    </xf>
    <xf numFmtId="4" fontId="31" fillId="0" borderId="20" xfId="0" applyNumberFormat="1" applyFont="1" applyFill="1" applyBorder="1" applyAlignment="1">
      <alignment vertical="center" wrapText="1"/>
    </xf>
    <xf numFmtId="4" fontId="31" fillId="0" borderId="52" xfId="0" applyNumberFormat="1" applyFont="1" applyFill="1" applyBorder="1" applyAlignment="1">
      <alignment vertical="center" wrapText="1"/>
    </xf>
    <xf numFmtId="4" fontId="31" fillId="0" borderId="22" xfId="0" applyNumberFormat="1" applyFont="1" applyFill="1" applyBorder="1" applyAlignment="1">
      <alignment vertical="center" wrapText="1"/>
    </xf>
    <xf numFmtId="4" fontId="31" fillId="0" borderId="69" xfId="0" applyNumberFormat="1" applyFont="1" applyFill="1" applyBorder="1" applyAlignment="1">
      <alignment vertical="center" wrapText="1"/>
    </xf>
    <xf numFmtId="4" fontId="31" fillId="0" borderId="42" xfId="0" applyNumberFormat="1" applyFont="1" applyFill="1" applyBorder="1" applyAlignment="1">
      <alignment vertical="center" wrapText="1"/>
    </xf>
    <xf numFmtId="4" fontId="58" fillId="0" borderId="54" xfId="0" applyNumberFormat="1" applyFont="1" applyFill="1" applyBorder="1" applyAlignment="1">
      <alignment vertical="center" wrapText="1"/>
    </xf>
    <xf numFmtId="4" fontId="58" fillId="0" borderId="48" xfId="0" applyNumberFormat="1" applyFont="1" applyFill="1" applyBorder="1" applyAlignment="1">
      <alignment vertical="center" wrapText="1"/>
    </xf>
    <xf numFmtId="4" fontId="58" fillId="0" borderId="68" xfId="0" applyNumberFormat="1" applyFont="1" applyFill="1" applyBorder="1" applyAlignment="1">
      <alignment vertical="center" wrapText="1"/>
    </xf>
    <xf numFmtId="4" fontId="58" fillId="0" borderId="26" xfId="0" applyNumberFormat="1" applyFont="1" applyFill="1" applyBorder="1" applyAlignment="1">
      <alignment vertical="center" wrapText="1"/>
    </xf>
    <xf numFmtId="0" fontId="0" fillId="0" borderId="32" xfId="0" applyBorder="1" applyAlignment="1">
      <alignment horizontal="left" vertical="center" wrapText="1"/>
    </xf>
    <xf numFmtId="0" fontId="0" fillId="0" borderId="32" xfId="0" applyBorder="1" applyAlignment="1">
      <alignment vertical="center"/>
    </xf>
    <xf numFmtId="4" fontId="50" fillId="44" borderId="67" xfId="0" applyNumberFormat="1" applyFont="1" applyFill="1" applyBorder="1" applyAlignment="1">
      <alignment horizontal="center" vertical="center"/>
    </xf>
    <xf numFmtId="4" fontId="50" fillId="44" borderId="13" xfId="0" applyNumberFormat="1" applyFont="1" applyFill="1" applyBorder="1" applyAlignment="1">
      <alignment horizontal="center" vertical="center"/>
    </xf>
    <xf numFmtId="4" fontId="50" fillId="44" borderId="53" xfId="0" applyNumberFormat="1" applyFont="1" applyFill="1" applyBorder="1" applyAlignment="1">
      <alignment horizontal="center" vertical="center"/>
    </xf>
    <xf numFmtId="4" fontId="50" fillId="44" borderId="16" xfId="0" applyNumberFormat="1" applyFont="1" applyFill="1" applyBorder="1" applyAlignment="1">
      <alignment horizontal="center" vertical="center"/>
    </xf>
    <xf numFmtId="4" fontId="42" fillId="0" borderId="53" xfId="0" applyNumberFormat="1" applyFont="1" applyBorder="1" applyAlignment="1">
      <alignment horizontal="right" vertical="center"/>
    </xf>
    <xf numFmtId="4" fontId="42" fillId="0" borderId="16" xfId="0" applyNumberFormat="1" applyFont="1" applyBorder="1" applyAlignment="1">
      <alignment horizontal="righ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59" fillId="44" borderId="53" xfId="0" applyNumberFormat="1" applyFont="1" applyFill="1" applyBorder="1" applyAlignment="1" applyProtection="1">
      <alignment horizontal="center" vertical="center"/>
      <protection locked="0"/>
    </xf>
    <xf numFmtId="4" fontId="59" fillId="44" borderId="32" xfId="0" applyNumberFormat="1" applyFont="1" applyFill="1" applyBorder="1" applyAlignment="1" applyProtection="1">
      <alignment horizontal="center" vertical="center"/>
      <protection locked="0"/>
    </xf>
    <xf numFmtId="4" fontId="59" fillId="44" borderId="16" xfId="0" applyNumberFormat="1" applyFont="1" applyFill="1" applyBorder="1" applyAlignment="1" applyProtection="1">
      <alignment horizontal="center" vertical="center"/>
      <protection locked="0"/>
    </xf>
    <xf numFmtId="4" fontId="60" fillId="0" borderId="53" xfId="0" applyNumberFormat="1" applyFont="1" applyFill="1" applyBorder="1" applyAlignment="1" applyProtection="1">
      <alignment vertical="center" wrapText="1"/>
      <protection locked="0"/>
    </xf>
    <xf numFmtId="4" fontId="60" fillId="0" borderId="32" xfId="0" applyNumberFormat="1" applyFont="1" applyFill="1" applyBorder="1" applyAlignment="1" applyProtection="1">
      <alignment vertical="center" wrapText="1"/>
      <protection locked="0"/>
    </xf>
    <xf numFmtId="4" fontId="60" fillId="0" borderId="16" xfId="0" applyNumberFormat="1" applyFont="1" applyFill="1" applyBorder="1" applyAlignment="1" applyProtection="1">
      <alignment vertical="center" wrapText="1"/>
      <protection locked="0"/>
    </xf>
    <xf numFmtId="4" fontId="47" fillId="0" borderId="51" xfId="0" applyNumberFormat="1" applyFont="1" applyFill="1" applyBorder="1" applyAlignment="1" applyProtection="1">
      <alignment vertical="center"/>
      <protection locked="0"/>
    </xf>
    <xf numFmtId="4" fontId="47" fillId="0" borderId="34" xfId="0" applyNumberFormat="1" applyFont="1" applyFill="1" applyBorder="1" applyAlignment="1" applyProtection="1">
      <alignment vertical="center"/>
      <protection locked="0"/>
    </xf>
    <xf numFmtId="4" fontId="47" fillId="0" borderId="20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/>
      <protection locked="0"/>
    </xf>
    <xf numFmtId="4" fontId="47" fillId="0" borderId="37" xfId="0" applyNumberFormat="1" applyFont="1" applyFill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58" fillId="0" borderId="52" xfId="0" applyNumberFormat="1" applyFont="1" applyFill="1" applyBorder="1" applyAlignment="1" applyProtection="1">
      <alignment vertical="center"/>
      <protection locked="0"/>
    </xf>
    <xf numFmtId="4" fontId="58" fillId="0" borderId="37" xfId="0" applyNumberFormat="1" applyFont="1" applyFill="1" applyBorder="1" applyAlignment="1" applyProtection="1">
      <alignment vertical="center"/>
      <protection locked="0"/>
    </xf>
    <xf numFmtId="4" fontId="58" fillId="0" borderId="22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 wrapText="1"/>
      <protection locked="0"/>
    </xf>
    <xf numFmtId="4" fontId="47" fillId="0" borderId="37" xfId="0" applyNumberFormat="1" applyFont="1" applyFill="1" applyBorder="1" applyAlignment="1" applyProtection="1">
      <alignment vertical="center" wrapText="1"/>
      <protection locked="0"/>
    </xf>
    <xf numFmtId="4" fontId="47" fillId="0" borderId="22" xfId="0" applyNumberFormat="1" applyFont="1" applyFill="1" applyBorder="1" applyAlignment="1" applyProtection="1">
      <alignment vertical="center" wrapText="1"/>
      <protection locked="0"/>
    </xf>
    <xf numFmtId="4" fontId="47" fillId="0" borderId="68" xfId="0" applyNumberFormat="1" applyFont="1" applyFill="1" applyBorder="1" applyAlignment="1" applyProtection="1">
      <alignment vertical="center" wrapText="1"/>
      <protection locked="0"/>
    </xf>
    <xf numFmtId="4" fontId="47" fillId="0" borderId="64" xfId="0" applyNumberFormat="1" applyFont="1" applyFill="1" applyBorder="1" applyAlignment="1" applyProtection="1">
      <alignment vertical="center" wrapText="1"/>
      <protection locked="0"/>
    </xf>
    <xf numFmtId="4" fontId="47" fillId="0" borderId="26" xfId="0" applyNumberFormat="1" applyFont="1" applyFill="1" applyBorder="1" applyAlignment="1" applyProtection="1">
      <alignment vertical="center" wrapText="1"/>
      <protection locked="0"/>
    </xf>
    <xf numFmtId="4" fontId="60" fillId="0" borderId="53" xfId="0" applyNumberFormat="1" applyFont="1" applyBorder="1" applyAlignment="1" applyProtection="1">
      <alignment horizontal="left" vertical="center" wrapText="1"/>
      <protection locked="0"/>
    </xf>
    <xf numFmtId="4" fontId="60" fillId="0" borderId="32" xfId="0" applyNumberFormat="1" applyFont="1" applyBorder="1" applyAlignment="1" applyProtection="1">
      <alignment horizontal="left" vertical="center" wrapText="1"/>
      <protection locked="0"/>
    </xf>
    <xf numFmtId="4" fontId="60" fillId="0" borderId="16" xfId="0" applyNumberFormat="1" applyFont="1" applyBorder="1" applyAlignment="1" applyProtection="1">
      <alignment horizontal="left" vertical="center" wrapText="1"/>
      <protection locked="0"/>
    </xf>
    <xf numFmtId="4" fontId="60" fillId="0" borderId="53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32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16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52" xfId="0" applyNumberFormat="1" applyFont="1" applyFill="1" applyBorder="1" applyAlignment="1" applyProtection="1">
      <alignment horizontal="left" vertical="center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inden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8" xfId="0" applyNumberFormat="1" applyFont="1" applyFill="1" applyBorder="1" applyAlignment="1" applyProtection="1">
      <alignment horizontal="left" vertical="center" wrapText="1" indent="1"/>
      <protection locked="0"/>
    </xf>
    <xf numFmtId="4" fontId="48" fillId="44" borderId="33" xfId="0" applyNumberFormat="1" applyFont="1" applyFill="1" applyBorder="1" applyAlignment="1" applyProtection="1">
      <alignment horizontal="center" vertical="center"/>
      <protection locked="0"/>
    </xf>
    <xf numFmtId="4" fontId="48" fillId="44" borderId="62" xfId="0" applyNumberFormat="1" applyFont="1" applyFill="1" applyBorder="1" applyAlignment="1" applyProtection="1">
      <alignment horizontal="center" vertical="center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6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1" xfId="0" applyBorder="1" applyAlignment="1">
      <alignment horizontal="center" vertical="center" wrapText="1"/>
    </xf>
    <xf numFmtId="0" fontId="66" fillId="44" borderId="67" xfId="0" applyFont="1" applyFill="1" applyBorder="1" applyAlignment="1">
      <alignment horizontal="center" vertical="center"/>
    </xf>
    <xf numFmtId="0" fontId="66" fillId="44" borderId="13" xfId="0" applyFont="1" applyFill="1" applyBorder="1" applyAlignment="1">
      <alignment horizontal="center" vertical="center"/>
    </xf>
    <xf numFmtId="4" fontId="42" fillId="0" borderId="52" xfId="0" applyNumberFormat="1" applyFont="1" applyBorder="1" applyAlignment="1" applyProtection="1">
      <alignment horizontal="left" vertical="center" wrapText="1"/>
      <protection locked="0"/>
    </xf>
    <xf numFmtId="4" fontId="42" fillId="0" borderId="22" xfId="0" applyNumberFormat="1" applyFont="1" applyBorder="1" applyAlignment="1" applyProtection="1">
      <alignment horizontal="left" vertical="center" wrapText="1"/>
      <protection locked="0"/>
    </xf>
    <xf numFmtId="4" fontId="42" fillId="0" borderId="68" xfId="0" applyNumberFormat="1" applyFont="1" applyFill="1" applyBorder="1" applyAlignment="1" applyProtection="1">
      <alignment horizontal="left" vertical="center"/>
      <protection locked="0"/>
    </xf>
    <xf numFmtId="4" fontId="42" fillId="0" borderId="26" xfId="0" applyNumberFormat="1" applyFont="1" applyFill="1" applyBorder="1" applyAlignment="1" applyProtection="1">
      <alignment horizontal="left" vertical="center"/>
      <protection locked="0"/>
    </xf>
    <xf numFmtId="4" fontId="48" fillId="41" borderId="53" xfId="0" applyNumberFormat="1" applyFont="1" applyFill="1" applyBorder="1" applyAlignment="1" applyProtection="1">
      <alignment horizontal="left" vertical="center"/>
      <protection locked="0"/>
    </xf>
    <xf numFmtId="4" fontId="48" fillId="41" borderId="16" xfId="0" applyNumberFormat="1" applyFont="1" applyFill="1" applyBorder="1" applyAlignment="1" applyProtection="1">
      <alignment horizontal="left" vertical="center"/>
      <protection locked="0"/>
    </xf>
    <xf numFmtId="0" fontId="37" fillId="44" borderId="53" xfId="0" applyFont="1" applyFill="1" applyBorder="1" applyAlignment="1">
      <alignment horizontal="center" vertical="center"/>
    </xf>
    <xf numFmtId="0" fontId="37" fillId="44" borderId="32" xfId="0" applyFont="1" applyFill="1" applyBorder="1" applyAlignment="1">
      <alignment horizontal="center" vertical="center"/>
    </xf>
    <xf numFmtId="0" fontId="37" fillId="44" borderId="16" xfId="0" applyFont="1" applyFill="1" applyBorder="1" applyAlignment="1">
      <alignment horizontal="center" vertical="center"/>
    </xf>
    <xf numFmtId="4" fontId="37" fillId="0" borderId="32" xfId="0" applyNumberFormat="1" applyFont="1" applyFill="1" applyBorder="1" applyAlignment="1" applyProtection="1">
      <alignment vertical="center" wrapText="1"/>
      <protection locked="0"/>
    </xf>
    <xf numFmtId="4" fontId="37" fillId="0" borderId="16" xfId="0" applyNumberFormat="1" applyFont="1" applyFill="1" applyBorder="1" applyAlignment="1" applyProtection="1">
      <alignment vertical="center" wrapText="1"/>
      <protection locked="0"/>
    </xf>
    <xf numFmtId="4" fontId="53" fillId="0" borderId="51" xfId="0" applyNumberFormat="1" applyFont="1" applyFill="1" applyBorder="1" applyAlignment="1" applyProtection="1">
      <alignment vertical="center" wrapText="1"/>
      <protection locked="0"/>
    </xf>
    <xf numFmtId="4" fontId="53" fillId="0" borderId="34" xfId="0" applyNumberFormat="1" applyFont="1" applyFill="1" applyBorder="1" applyAlignment="1" applyProtection="1">
      <alignment vertical="center" wrapText="1"/>
      <protection locked="0"/>
    </xf>
    <xf numFmtId="4" fontId="53" fillId="0" borderId="20" xfId="0" applyNumberFormat="1" applyFont="1" applyFill="1" applyBorder="1" applyAlignment="1" applyProtection="1">
      <alignment vertical="center" wrapText="1"/>
      <protection locked="0"/>
    </xf>
    <xf numFmtId="4" fontId="53" fillId="0" borderId="52" xfId="0" applyNumberFormat="1" applyFont="1" applyFill="1" applyBorder="1" applyAlignment="1" applyProtection="1">
      <alignment vertical="center" wrapText="1"/>
      <protection locked="0"/>
    </xf>
    <xf numFmtId="4" fontId="53" fillId="0" borderId="37" xfId="0" applyNumberFormat="1" applyFont="1" applyFill="1" applyBorder="1" applyAlignment="1" applyProtection="1">
      <alignment vertical="center" wrapText="1"/>
      <protection locked="0"/>
    </xf>
    <xf numFmtId="4" fontId="53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68" xfId="0" applyNumberFormat="1" applyFont="1" applyFill="1" applyBorder="1" applyAlignment="1" applyProtection="1">
      <alignment vertical="center" wrapText="1"/>
      <protection locked="0"/>
    </xf>
    <xf numFmtId="4" fontId="53" fillId="0" borderId="64" xfId="0" applyNumberFormat="1" applyFont="1" applyFill="1" applyBorder="1" applyAlignment="1" applyProtection="1">
      <alignment vertical="center" wrapText="1"/>
      <protection locked="0"/>
    </xf>
    <xf numFmtId="4" fontId="53" fillId="0" borderId="26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/>
      <protection locked="0"/>
    </xf>
    <xf numFmtId="4" fontId="37" fillId="0" borderId="32" xfId="0" applyNumberFormat="1" applyFont="1" applyFill="1" applyBorder="1" applyAlignment="1" applyProtection="1">
      <alignment vertical="center"/>
      <protection locked="0"/>
    </xf>
    <xf numFmtId="4" fontId="37" fillId="0" borderId="16" xfId="0" applyNumberFormat="1" applyFont="1" applyFill="1" applyBorder="1" applyAlignment="1" applyProtection="1">
      <alignment vertical="center"/>
      <protection locked="0"/>
    </xf>
    <xf numFmtId="4" fontId="37" fillId="0" borderId="67" xfId="0" applyNumberFormat="1" applyFont="1" applyFill="1" applyBorder="1" applyAlignment="1" applyProtection="1">
      <alignment vertical="center"/>
      <protection locked="0"/>
    </xf>
    <xf numFmtId="4" fontId="37" fillId="0" borderId="14" xfId="0" applyNumberFormat="1" applyFont="1" applyFill="1" applyBorder="1" applyAlignment="1" applyProtection="1">
      <alignment vertical="center"/>
      <protection locked="0"/>
    </xf>
    <xf numFmtId="4" fontId="37" fillId="0" borderId="13" xfId="0" applyNumberFormat="1" applyFont="1" applyFill="1" applyBorder="1" applyAlignment="1" applyProtection="1">
      <alignment vertical="center"/>
      <protection locked="0"/>
    </xf>
    <xf numFmtId="4" fontId="53" fillId="0" borderId="51" xfId="0" applyNumberFormat="1" applyFont="1" applyFill="1" applyBorder="1" applyAlignment="1" applyProtection="1">
      <alignment vertical="center"/>
      <protection locked="0"/>
    </xf>
    <xf numFmtId="4" fontId="53" fillId="0" borderId="34" xfId="0" applyNumberFormat="1" applyFont="1" applyFill="1" applyBorder="1" applyAlignment="1" applyProtection="1">
      <alignment vertical="center"/>
      <protection locked="0"/>
    </xf>
    <xf numFmtId="4" fontId="53" fillId="0" borderId="20" xfId="0" applyNumberFormat="1" applyFont="1" applyFill="1" applyBorder="1" applyAlignment="1" applyProtection="1">
      <alignment vertical="center"/>
      <protection locked="0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3" fillId="0" borderId="37" xfId="0" applyNumberFormat="1" applyFont="1" applyFill="1" applyBorder="1" applyAlignment="1" applyProtection="1">
      <alignment vertical="center"/>
      <protection locked="0"/>
    </xf>
    <xf numFmtId="4" fontId="53" fillId="0" borderId="22" xfId="0" applyNumberFormat="1" applyFont="1" applyFill="1" applyBorder="1" applyAlignment="1" applyProtection="1">
      <alignment vertical="center"/>
      <protection locked="0"/>
    </xf>
    <xf numFmtId="4" fontId="37" fillId="44" borderId="53" xfId="0" applyNumberFormat="1" applyFont="1" applyFill="1" applyBorder="1" applyAlignment="1" applyProtection="1">
      <alignment horizontal="left" vertical="center"/>
      <protection locked="0"/>
    </xf>
    <xf numFmtId="4" fontId="37" fillId="44" borderId="32" xfId="0" applyNumberFormat="1" applyFont="1" applyFill="1" applyBorder="1" applyAlignment="1" applyProtection="1">
      <alignment horizontal="left" vertical="center"/>
      <protection locked="0"/>
    </xf>
    <xf numFmtId="4" fontId="37" fillId="44" borderId="16" xfId="0" applyNumberFormat="1" applyFont="1" applyFill="1" applyBorder="1" applyAlignment="1" applyProtection="1">
      <alignment horizontal="left" vertical="center"/>
      <protection locked="0"/>
    </xf>
    <xf numFmtId="4" fontId="37" fillId="0" borderId="53" xfId="0" applyNumberFormat="1" applyFont="1" applyBorder="1" applyAlignment="1" applyProtection="1">
      <alignment horizontal="left" vertical="center" wrapText="1"/>
      <protection locked="0"/>
    </xf>
    <xf numFmtId="4" fontId="37" fillId="0" borderId="32" xfId="0" applyNumberFormat="1" applyFont="1" applyBorder="1" applyAlignment="1" applyProtection="1">
      <alignment horizontal="left" vertical="center" wrapText="1"/>
      <protection locked="0"/>
    </xf>
    <xf numFmtId="4" fontId="37" fillId="0" borderId="16" xfId="0" applyNumberFormat="1" applyFont="1" applyBorder="1" applyAlignment="1" applyProtection="1">
      <alignment horizontal="left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 wrapText="1"/>
      <protection locked="0"/>
    </xf>
    <xf numFmtId="4" fontId="50" fillId="0" borderId="34" xfId="0" applyNumberFormat="1" applyFont="1" applyFill="1" applyBorder="1" applyAlignment="1" applyProtection="1">
      <alignment vertical="center" wrapText="1"/>
      <protection locked="0"/>
    </xf>
    <xf numFmtId="4" fontId="50" fillId="0" borderId="20" xfId="0" applyNumberFormat="1" applyFont="1" applyFill="1" applyBorder="1" applyAlignment="1" applyProtection="1">
      <alignment vertical="center" wrapText="1"/>
      <protection locked="0"/>
    </xf>
    <xf numFmtId="4" fontId="50" fillId="0" borderId="37" xfId="0" applyNumberFormat="1" applyFont="1" applyFill="1" applyBorder="1" applyAlignment="1" applyProtection="1">
      <alignment vertical="center" wrapText="1"/>
      <protection locked="0"/>
    </xf>
    <xf numFmtId="4" fontId="50" fillId="0" borderId="22" xfId="0" applyNumberFormat="1" applyFont="1" applyFill="1" applyBorder="1" applyAlignment="1" applyProtection="1">
      <alignment vertical="center" wrapText="1"/>
      <protection locked="0"/>
    </xf>
    <xf numFmtId="4" fontId="51" fillId="0" borderId="37" xfId="0" applyNumberFormat="1" applyFont="1" applyFill="1" applyBorder="1" applyAlignment="1" applyProtection="1">
      <alignment vertical="center" wrapText="1"/>
      <protection locked="0"/>
    </xf>
    <xf numFmtId="4" fontId="50" fillId="0" borderId="37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>
      <alignment vertical="center" wrapText="1"/>
    </xf>
    <xf numFmtId="4" fontId="51" fillId="0" borderId="37" xfId="0" applyNumberFormat="1" applyFont="1" applyFill="1" applyBorder="1" applyAlignment="1">
      <alignment vertical="center" wrapText="1"/>
    </xf>
    <xf numFmtId="4" fontId="51" fillId="0" borderId="22" xfId="0" applyNumberFormat="1" applyFont="1" applyFill="1" applyBorder="1" applyAlignment="1">
      <alignment vertical="center" wrapText="1"/>
    </xf>
    <xf numFmtId="4" fontId="51" fillId="0" borderId="68" xfId="0" applyNumberFormat="1" applyFont="1" applyFill="1" applyBorder="1" applyAlignment="1" applyProtection="1">
      <alignment vertical="center" wrapText="1"/>
      <protection locked="0"/>
    </xf>
    <xf numFmtId="4" fontId="51" fillId="0" borderId="64" xfId="0" applyNumberFormat="1" applyFont="1" applyFill="1" applyBorder="1" applyAlignment="1" applyProtection="1">
      <alignment vertical="center" wrapText="1"/>
      <protection locked="0"/>
    </xf>
    <xf numFmtId="4" fontId="51" fillId="0" borderId="26" xfId="0" applyNumberFormat="1" applyFont="1" applyFill="1" applyBorder="1" applyAlignment="1" applyProtection="1">
      <alignment vertical="center" wrapText="1"/>
      <protection locked="0"/>
    </xf>
    <xf numFmtId="4" fontId="50" fillId="43" borderId="53" xfId="0" applyNumberFormat="1" applyFont="1" applyFill="1" applyBorder="1" applyAlignment="1" applyProtection="1">
      <alignment horizontal="left" vertical="center"/>
      <protection locked="0"/>
    </xf>
    <xf numFmtId="4" fontId="50" fillId="43" borderId="32" xfId="0" applyNumberFormat="1" applyFont="1" applyFill="1" applyBorder="1" applyAlignment="1" applyProtection="1">
      <alignment horizontal="left" vertical="center"/>
      <protection locked="0"/>
    </xf>
    <xf numFmtId="4" fontId="50" fillId="43" borderId="16" xfId="0" applyNumberFormat="1" applyFont="1" applyFill="1" applyBorder="1" applyAlignment="1" applyProtection="1">
      <alignment horizontal="left" vertical="center"/>
      <protection locked="0"/>
    </xf>
    <xf numFmtId="4" fontId="32" fillId="44" borderId="53" xfId="0" applyNumberFormat="1" applyFont="1" applyFill="1" applyBorder="1" applyAlignment="1" applyProtection="1">
      <alignment horizontal="center" vertical="center"/>
      <protection locked="0"/>
    </xf>
    <xf numFmtId="4" fontId="32" fillId="44" borderId="32" xfId="0" applyNumberFormat="1" applyFont="1" applyFill="1" applyBorder="1" applyAlignment="1" applyProtection="1">
      <alignment horizontal="center" vertical="center"/>
      <protection locked="0"/>
    </xf>
    <xf numFmtId="4" fontId="32" fillId="44" borderId="16" xfId="0" applyNumberFormat="1" applyFont="1" applyFill="1" applyBorder="1" applyAlignment="1" applyProtection="1">
      <alignment horizontal="center" vertical="center"/>
      <protection locked="0"/>
    </xf>
    <xf numFmtId="4" fontId="37" fillId="0" borderId="67" xfId="0" applyNumberFormat="1" applyFont="1" applyFill="1" applyBorder="1" applyAlignment="1" applyProtection="1">
      <alignment vertical="center" wrapText="1"/>
      <protection locked="0"/>
    </xf>
    <xf numFmtId="4" fontId="37" fillId="0" borderId="14" xfId="0" applyNumberFormat="1" applyFont="1" applyFill="1" applyBorder="1" applyAlignment="1" applyProtection="1">
      <alignment vertical="center" wrapText="1"/>
      <protection locked="0"/>
    </xf>
    <xf numFmtId="4" fontId="37" fillId="0" borderId="13" xfId="0" applyNumberFormat="1" applyFont="1" applyFill="1" applyBorder="1" applyAlignment="1" applyProtection="1">
      <alignment vertical="center" wrapText="1"/>
      <protection locked="0"/>
    </xf>
    <xf numFmtId="4" fontId="31" fillId="0" borderId="51" xfId="0" applyNumberFormat="1" applyFont="1" applyFill="1" applyBorder="1" applyAlignment="1" applyProtection="1">
      <alignment vertical="center"/>
      <protection locked="0"/>
    </xf>
    <xf numFmtId="4" fontId="31" fillId="0" borderId="34" xfId="0" applyNumberFormat="1" applyFont="1" applyFill="1" applyBorder="1" applyAlignment="1" applyProtection="1">
      <alignment vertical="center"/>
      <protection locked="0"/>
    </xf>
    <xf numFmtId="4" fontId="31" fillId="0" borderId="20" xfId="0" applyNumberFormat="1" applyFont="1" applyFill="1" applyBorder="1" applyAlignment="1" applyProtection="1">
      <alignment vertical="center"/>
      <protection locked="0"/>
    </xf>
    <xf numFmtId="4" fontId="31" fillId="0" borderId="27" xfId="0" applyNumberFormat="1" applyFont="1" applyFill="1" applyBorder="1" applyAlignment="1" applyProtection="1">
      <alignment vertical="center"/>
      <protection locked="0"/>
    </xf>
    <xf numFmtId="4" fontId="31" fillId="0" borderId="0" xfId="0" applyNumberFormat="1" applyFont="1" applyFill="1" applyBorder="1" applyAlignment="1" applyProtection="1">
      <alignment vertical="center"/>
      <protection locked="0"/>
    </xf>
    <xf numFmtId="4" fontId="31" fillId="0" borderId="18" xfId="0" applyNumberFormat="1" applyFont="1" applyFill="1" applyBorder="1" applyAlignment="1" applyProtection="1">
      <alignment vertical="center"/>
      <protection locked="0"/>
    </xf>
    <xf numFmtId="4" fontId="60" fillId="0" borderId="53" xfId="0" applyNumberFormat="1" applyFont="1" applyFill="1" applyBorder="1" applyAlignment="1" applyProtection="1">
      <alignment vertical="center"/>
      <protection locked="0"/>
    </xf>
    <xf numFmtId="4" fontId="60" fillId="0" borderId="32" xfId="0" applyNumberFormat="1" applyFont="1" applyFill="1" applyBorder="1" applyAlignment="1" applyProtection="1">
      <alignment vertical="center"/>
      <protection locked="0"/>
    </xf>
    <xf numFmtId="4" fontId="60" fillId="0" borderId="16" xfId="0" applyNumberFormat="1" applyFont="1" applyFill="1" applyBorder="1" applyAlignment="1" applyProtection="1">
      <alignment vertical="center"/>
      <protection locked="0"/>
    </xf>
    <xf numFmtId="4" fontId="61" fillId="0" borderId="51" xfId="0" applyNumberFormat="1" applyFont="1" applyFill="1" applyBorder="1" applyAlignment="1" applyProtection="1">
      <alignment vertical="center"/>
      <protection locked="0"/>
    </xf>
    <xf numFmtId="4" fontId="61" fillId="0" borderId="34" xfId="0" applyNumberFormat="1" applyFont="1" applyFill="1" applyBorder="1" applyAlignment="1" applyProtection="1">
      <alignment vertical="center"/>
      <protection locked="0"/>
    </xf>
    <xf numFmtId="4" fontId="61" fillId="0" borderId="20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/>
      <protection locked="0"/>
    </xf>
    <xf numFmtId="4" fontId="61" fillId="0" borderId="37" xfId="0" applyNumberFormat="1" applyFont="1" applyFill="1" applyBorder="1" applyAlignment="1" applyProtection="1">
      <alignment vertical="center"/>
      <protection locked="0"/>
    </xf>
    <xf numFmtId="4" fontId="61" fillId="0" borderId="22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 wrapText="1"/>
      <protection locked="0"/>
    </xf>
    <xf numFmtId="4" fontId="61" fillId="0" borderId="37" xfId="0" applyNumberFormat="1" applyFont="1" applyFill="1" applyBorder="1" applyAlignment="1" applyProtection="1">
      <alignment vertical="center" wrapText="1"/>
      <protection locked="0"/>
    </xf>
    <xf numFmtId="4" fontId="61" fillId="0" borderId="22" xfId="0" applyNumberFormat="1" applyFont="1" applyFill="1" applyBorder="1" applyAlignment="1" applyProtection="1">
      <alignment vertical="center" wrapText="1"/>
      <protection locked="0"/>
    </xf>
    <xf numFmtId="4" fontId="55" fillId="0" borderId="68" xfId="0" applyNumberFormat="1" applyFont="1" applyFill="1" applyBorder="1" applyAlignment="1" applyProtection="1">
      <alignment vertical="center"/>
      <protection locked="0"/>
    </xf>
    <xf numFmtId="4" fontId="55" fillId="0" borderId="64" xfId="0" applyNumberFormat="1" applyFont="1" applyFill="1" applyBorder="1" applyAlignment="1" applyProtection="1">
      <alignment vertical="center"/>
      <protection locked="0"/>
    </xf>
    <xf numFmtId="4" fontId="55" fillId="0" borderId="26" xfId="0" applyNumberFormat="1" applyFont="1" applyFill="1" applyBorder="1" applyAlignment="1" applyProtection="1">
      <alignment vertical="center"/>
      <protection locked="0"/>
    </xf>
    <xf numFmtId="4" fontId="48" fillId="41" borderId="32" xfId="0" applyNumberFormat="1" applyFont="1" applyFill="1" applyBorder="1" applyAlignment="1" applyProtection="1">
      <alignment horizontal="left"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3" fillId="0" borderId="0" xfId="0" applyNumberFormat="1" applyFont="1" applyFill="1" applyBorder="1" applyAlignment="1" applyProtection="1">
      <alignment vertical="center"/>
      <protection locked="0"/>
    </xf>
    <xf numFmtId="4" fontId="53" fillId="0" borderId="18" xfId="0" applyNumberFormat="1" applyFont="1" applyFill="1" applyBorder="1" applyAlignment="1" applyProtection="1">
      <alignment vertical="center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53" fillId="0" borderId="64" xfId="0" applyNumberFormat="1" applyFont="1" applyFill="1" applyBorder="1" applyAlignment="1" applyProtection="1">
      <alignment vertical="center"/>
      <protection locked="0"/>
    </xf>
    <xf numFmtId="4" fontId="53" fillId="0" borderId="26" xfId="0" applyNumberFormat="1" applyFont="1" applyFill="1" applyBorder="1" applyAlignment="1" applyProtection="1">
      <alignment vertical="center"/>
      <protection locked="0"/>
    </xf>
    <xf numFmtId="4" fontId="50" fillId="41" borderId="32" xfId="0" applyNumberFormat="1" applyFont="1" applyFill="1" applyBorder="1" applyAlignment="1" applyProtection="1">
      <alignment horizontal="left" vertical="center"/>
      <protection locked="0"/>
    </xf>
    <xf numFmtId="4" fontId="48" fillId="0" borderId="0" xfId="0" applyNumberFormat="1" applyFont="1" applyAlignment="1">
      <alignment horizontal="left" vertical="center"/>
    </xf>
    <xf numFmtId="4" fontId="50" fillId="41" borderId="33" xfId="0" applyNumberFormat="1" applyFont="1" applyFill="1" applyBorder="1" applyAlignment="1">
      <alignment horizontal="center" vertical="center"/>
    </xf>
    <xf numFmtId="4" fontId="50" fillId="41" borderId="50" xfId="0" applyNumberFormat="1" applyFont="1" applyFill="1" applyBorder="1" applyAlignment="1">
      <alignment horizontal="center" vertical="center"/>
    </xf>
    <xf numFmtId="4" fontId="50" fillId="41" borderId="14" xfId="0" applyNumberFormat="1" applyFont="1" applyFill="1" applyBorder="1" applyAlignment="1">
      <alignment horizontal="center" vertical="center"/>
    </xf>
    <xf numFmtId="4" fontId="50" fillId="41" borderId="70" xfId="0" applyNumberFormat="1" applyFont="1" applyFill="1" applyBorder="1" applyAlignment="1">
      <alignment horizontal="center" vertical="center" wrapText="1"/>
    </xf>
    <xf numFmtId="4" fontId="42" fillId="41" borderId="79" xfId="0" applyNumberFormat="1" applyFont="1" applyFill="1" applyBorder="1" applyAlignment="1">
      <alignment horizontal="center" vertical="center"/>
    </xf>
    <xf numFmtId="4" fontId="42" fillId="41" borderId="56" xfId="0" applyNumberFormat="1" applyFont="1" applyFill="1" applyBorder="1" applyAlignment="1">
      <alignment horizontal="center" vertical="center"/>
    </xf>
    <xf numFmtId="4" fontId="42" fillId="0" borderId="80" xfId="0" applyNumberFormat="1" applyFont="1" applyFill="1" applyBorder="1" applyAlignment="1">
      <alignment vertical="center" wrapText="1"/>
    </xf>
    <xf numFmtId="4" fontId="42" fillId="0" borderId="20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vertical="center" wrapText="1"/>
    </xf>
    <xf numFmtId="4" fontId="42" fillId="0" borderId="22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horizontal="left" vertical="center" wrapText="1"/>
    </xf>
    <xf numFmtId="4" fontId="42" fillId="0" borderId="22" xfId="0" applyNumberFormat="1" applyFont="1" applyFill="1" applyBorder="1" applyAlignment="1">
      <alignment horizontal="left" vertical="center" wrapText="1"/>
    </xf>
    <xf numFmtId="4" fontId="42" fillId="0" borderId="81" xfId="0" applyNumberFormat="1" applyFont="1" applyFill="1" applyBorder="1" applyAlignment="1">
      <alignment horizontal="left" vertical="center" wrapText="1"/>
    </xf>
    <xf numFmtId="14" fontId="66" fillId="0" borderId="0" xfId="0" applyNumberFormat="1" applyFont="1" applyBorder="1" applyAlignment="1">
      <alignment horizontal="center" wrapText="1"/>
    </xf>
    <xf numFmtId="0" fontId="66" fillId="0" borderId="0" xfId="0" applyFont="1" applyBorder="1" applyAlignment="1">
      <alignment horizontal="center" wrapText="1"/>
    </xf>
    <xf numFmtId="0" fontId="66" fillId="0" borderId="0" xfId="0" applyFont="1" applyAlignment="1">
      <alignment horizontal="center" wrapText="1"/>
    </xf>
    <xf numFmtId="0" fontId="66" fillId="0" borderId="0" xfId="0" applyFont="1" applyAlignment="1"/>
    <xf numFmtId="4" fontId="50" fillId="41" borderId="44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43" fillId="0" borderId="0" xfId="0" applyNumberFormat="1" applyFont="1" applyAlignment="1">
      <alignment horizontal="left" vertical="center"/>
    </xf>
    <xf numFmtId="4" fontId="42" fillId="47" borderId="53" xfId="0" applyNumberFormat="1" applyFont="1" applyFill="1" applyBorder="1" applyAlignment="1">
      <alignment vertical="center" wrapText="1"/>
    </xf>
    <xf numFmtId="0" fontId="0" fillId="47" borderId="16" xfId="0" applyFill="1" applyBorder="1" applyAlignment="1">
      <alignment vertical="center" wrapText="1"/>
    </xf>
    <xf numFmtId="4" fontId="47" fillId="42" borderId="51" xfId="0" applyNumberFormat="1" applyFont="1" applyFill="1" applyBorder="1" applyAlignment="1" applyProtection="1">
      <alignment vertical="center"/>
      <protection locked="0"/>
    </xf>
    <xf numFmtId="4" fontId="47" fillId="42" borderId="34" xfId="0" applyNumberFormat="1" applyFont="1" applyFill="1" applyBorder="1" applyAlignment="1" applyProtection="1">
      <alignment vertical="center"/>
      <protection locked="0"/>
    </xf>
    <xf numFmtId="4" fontId="47" fillId="42" borderId="20" xfId="0" applyNumberFormat="1" applyFont="1" applyFill="1" applyBorder="1" applyAlignment="1" applyProtection="1">
      <alignment vertical="center"/>
      <protection locked="0"/>
    </xf>
    <xf numFmtId="4" fontId="60" fillId="42" borderId="53" xfId="0" applyNumberFormat="1" applyFont="1" applyFill="1" applyBorder="1" applyAlignment="1" applyProtection="1">
      <alignment vertical="center" wrapText="1"/>
      <protection locked="0"/>
    </xf>
    <xf numFmtId="4" fontId="60" fillId="42" borderId="32" xfId="0" applyNumberFormat="1" applyFont="1" applyFill="1" applyBorder="1" applyAlignment="1" applyProtection="1">
      <alignment vertical="center" wrapText="1"/>
      <protection locked="0"/>
    </xf>
    <xf numFmtId="4" fontId="60" fillId="42" borderId="16" xfId="0" applyNumberFormat="1" applyFont="1" applyFill="1" applyBorder="1" applyAlignment="1" applyProtection="1">
      <alignment vertical="center" wrapText="1"/>
      <protection locked="0"/>
    </xf>
    <xf numFmtId="4" fontId="55" fillId="42" borderId="68" xfId="0" applyNumberFormat="1" applyFont="1" applyFill="1" applyBorder="1" applyAlignment="1" applyProtection="1">
      <alignment horizontal="left" vertical="center" wrapText="1" indent="1"/>
      <protection locked="0"/>
    </xf>
    <xf numFmtId="4" fontId="55" fillId="42" borderId="64" xfId="0" applyNumberFormat="1" applyFont="1" applyFill="1" applyBorder="1" applyAlignment="1" applyProtection="1">
      <alignment horizontal="left" vertical="center" wrapText="1" indent="1"/>
      <protection locked="0"/>
    </xf>
    <xf numFmtId="4" fontId="55" fillId="42" borderId="26" xfId="0" applyNumberFormat="1" applyFont="1" applyFill="1" applyBorder="1" applyAlignment="1" applyProtection="1">
      <alignment horizontal="left" vertical="center" wrapText="1" indent="1"/>
      <protection locked="0"/>
    </xf>
    <xf numFmtId="4" fontId="59" fillId="42" borderId="53" xfId="0" applyNumberFormat="1" applyFont="1" applyFill="1" applyBorder="1" applyAlignment="1" applyProtection="1">
      <alignment vertical="center"/>
      <protection locked="0"/>
    </xf>
    <xf numFmtId="4" fontId="59" fillId="42" borderId="32" xfId="0" applyNumberFormat="1" applyFont="1" applyFill="1" applyBorder="1" applyAlignment="1" applyProtection="1">
      <alignment vertical="center"/>
      <protection locked="0"/>
    </xf>
    <xf numFmtId="4" fontId="59" fillId="42" borderId="16" xfId="0" applyNumberFormat="1" applyFont="1" applyFill="1" applyBorder="1" applyAlignment="1" applyProtection="1">
      <alignment vertical="center"/>
      <protection locked="0"/>
    </xf>
    <xf numFmtId="4" fontId="42" fillId="42" borderId="51" xfId="0" applyNumberFormat="1" applyFont="1" applyFill="1" applyBorder="1" applyAlignment="1" applyProtection="1">
      <alignment horizontal="left" vertical="center"/>
      <protection locked="0"/>
    </xf>
    <xf numFmtId="4" fontId="42" fillId="42" borderId="20" xfId="0" applyNumberFormat="1" applyFont="1" applyFill="1" applyBorder="1" applyAlignment="1" applyProtection="1">
      <alignment horizontal="left" vertical="center"/>
      <protection locked="0"/>
    </xf>
    <xf numFmtId="4" fontId="42" fillId="42" borderId="52" xfId="0" applyNumberFormat="1" applyFont="1" applyFill="1" applyBorder="1" applyAlignment="1" applyProtection="1">
      <alignment horizontal="left" vertical="center"/>
      <protection locked="0"/>
    </xf>
    <xf numFmtId="4" fontId="42" fillId="42" borderId="22" xfId="0" applyNumberFormat="1" applyFont="1" applyFill="1" applyBorder="1" applyAlignment="1" applyProtection="1">
      <alignment horizontal="left" vertical="center"/>
      <protection locked="0"/>
    </xf>
    <xf numFmtId="4" fontId="42" fillId="42" borderId="52" xfId="0" applyNumberFormat="1" applyFont="1" applyFill="1" applyBorder="1" applyAlignment="1" applyProtection="1">
      <alignment horizontal="left" vertical="center" wrapText="1"/>
      <protection locked="0"/>
    </xf>
    <xf numFmtId="4" fontId="42" fillId="42" borderId="22" xfId="0" applyNumberFormat="1" applyFont="1" applyFill="1" applyBorder="1" applyAlignment="1" applyProtection="1">
      <alignment horizontal="left" vertical="center" wrapText="1"/>
      <protection locked="0"/>
    </xf>
    <xf numFmtId="4" fontId="53" fillId="42" borderId="52" xfId="0" applyNumberFormat="1" applyFont="1" applyFill="1" applyBorder="1" applyAlignment="1" applyProtection="1">
      <alignment vertical="center"/>
      <protection locked="0"/>
    </xf>
    <xf numFmtId="4" fontId="53" fillId="42" borderId="37" xfId="0" applyNumberFormat="1" applyFont="1" applyFill="1" applyBorder="1" applyAlignment="1" applyProtection="1">
      <alignment vertical="center"/>
      <protection locked="0"/>
    </xf>
    <xf numFmtId="4" fontId="53" fillId="42" borderId="22" xfId="0" applyNumberFormat="1" applyFont="1" applyFill="1" applyBorder="1" applyAlignment="1" applyProtection="1">
      <alignment vertical="center"/>
      <protection locked="0"/>
    </xf>
    <xf numFmtId="4" fontId="53" fillId="42" borderId="68" xfId="0" applyNumberFormat="1" applyFont="1" applyFill="1" applyBorder="1" applyAlignment="1" applyProtection="1">
      <alignment vertical="center" wrapText="1"/>
      <protection locked="0"/>
    </xf>
    <xf numFmtId="4" fontId="53" fillId="42" borderId="64" xfId="0" applyNumberFormat="1" applyFont="1" applyFill="1" applyBorder="1" applyAlignment="1" applyProtection="1">
      <alignment vertical="center" wrapText="1"/>
      <protection locked="0"/>
    </xf>
    <xf numFmtId="4" fontId="53" fillId="42" borderId="26" xfId="0" applyNumberFormat="1" applyFont="1" applyFill="1" applyBorder="1" applyAlignment="1" applyProtection="1">
      <alignment vertical="center" wrapText="1"/>
      <protection locked="0"/>
    </xf>
    <xf numFmtId="4" fontId="51" fillId="42" borderId="52" xfId="0" applyNumberFormat="1" applyFont="1" applyFill="1" applyBorder="1" applyAlignment="1" applyProtection="1">
      <alignment vertical="center" wrapText="1"/>
      <protection locked="0"/>
    </xf>
    <xf numFmtId="4" fontId="51" fillId="42" borderId="37" xfId="0" applyNumberFormat="1" applyFont="1" applyFill="1" applyBorder="1" applyAlignment="1" applyProtection="1">
      <alignment vertical="center" wrapText="1"/>
      <protection locked="0"/>
    </xf>
    <xf numFmtId="4" fontId="51" fillId="42" borderId="22" xfId="0" applyNumberFormat="1" applyFont="1" applyFill="1" applyBorder="1" applyAlignment="1" applyProtection="1">
      <alignment vertical="center" wrapText="1"/>
      <protection locked="0"/>
    </xf>
    <xf numFmtId="4" fontId="61" fillId="42" borderId="51" xfId="0" applyNumberFormat="1" applyFont="1" applyFill="1" applyBorder="1" applyAlignment="1" applyProtection="1">
      <alignment vertical="center" wrapText="1"/>
      <protection locked="0"/>
    </xf>
    <xf numFmtId="4" fontId="61" fillId="42" borderId="34" xfId="0" applyNumberFormat="1" applyFont="1" applyFill="1" applyBorder="1" applyAlignment="1" applyProtection="1">
      <alignment vertical="center" wrapText="1"/>
      <protection locked="0"/>
    </xf>
    <xf numFmtId="4" fontId="61" fillId="42" borderId="20" xfId="0" applyNumberFormat="1" applyFont="1" applyFill="1" applyBorder="1" applyAlignment="1" applyProtection="1">
      <alignment vertical="center" wrapText="1"/>
      <protection locked="0"/>
    </xf>
    <xf numFmtId="4" fontId="61" fillId="42" borderId="27" xfId="0" applyNumberFormat="1" applyFont="1" applyFill="1" applyBorder="1" applyAlignment="1" applyProtection="1">
      <alignment vertical="center" wrapText="1"/>
      <protection locked="0"/>
    </xf>
    <xf numFmtId="4" fontId="61" fillId="42" borderId="0" xfId="0" applyNumberFormat="1" applyFont="1" applyFill="1" applyBorder="1" applyAlignment="1" applyProtection="1">
      <alignment vertical="center" wrapText="1"/>
      <protection locked="0"/>
    </xf>
    <xf numFmtId="4" fontId="61" fillId="42" borderId="18" xfId="0" applyNumberFormat="1" applyFont="1" applyFill="1" applyBorder="1" applyAlignment="1" applyProtection="1">
      <alignment vertical="center" wrapText="1"/>
      <protection locked="0"/>
    </xf>
    <xf numFmtId="4" fontId="53" fillId="42" borderId="52" xfId="0" applyNumberFormat="1" applyFont="1" applyFill="1" applyBorder="1" applyAlignment="1" applyProtection="1">
      <alignment vertical="center" wrapText="1"/>
      <protection locked="0"/>
    </xf>
    <xf numFmtId="4" fontId="53" fillId="42" borderId="37" xfId="0" applyNumberFormat="1" applyFont="1" applyFill="1" applyBorder="1" applyAlignment="1" applyProtection="1">
      <alignment vertical="center" wrapText="1"/>
      <protection locked="0"/>
    </xf>
    <xf numFmtId="4" fontId="53" fillId="42" borderId="22" xfId="0" applyNumberFormat="1" applyFont="1" applyFill="1" applyBorder="1" applyAlignment="1" applyProtection="1">
      <alignment vertical="center" wrapText="1"/>
      <protection locked="0"/>
    </xf>
    <xf numFmtId="4" fontId="42" fillId="47" borderId="16" xfId="0" applyNumberFormat="1" applyFont="1" applyFill="1" applyBorder="1" applyAlignment="1">
      <alignment vertical="center" wrapText="1"/>
    </xf>
  </cellXfs>
  <cellStyles count="88">
    <cellStyle name="Accent1" xfId="1"/>
    <cellStyle name="Accent1 - 20%" xfId="2"/>
    <cellStyle name="Accent1 - 40%" xfId="3"/>
    <cellStyle name="Accent1 - 60%" xfId="4"/>
    <cellStyle name="Accent2" xfId="5"/>
    <cellStyle name="Accent2 - 20%" xfId="6"/>
    <cellStyle name="Accent2 - 40%" xfId="7"/>
    <cellStyle name="Accent2 - 60%" xfId="8"/>
    <cellStyle name="Accent3" xfId="9"/>
    <cellStyle name="Accent3 - 20%" xfId="10"/>
    <cellStyle name="Accent3 - 40%" xfId="11"/>
    <cellStyle name="Accent3 - 60%" xfId="12"/>
    <cellStyle name="Accent4" xfId="13"/>
    <cellStyle name="Accent4 - 20%" xfId="14"/>
    <cellStyle name="Accent4 - 40%" xfId="15"/>
    <cellStyle name="Accent4 - 60%" xfId="16"/>
    <cellStyle name="Accent5" xfId="17"/>
    <cellStyle name="Accent5 - 20%" xfId="18"/>
    <cellStyle name="Accent5 - 40%" xfId="19"/>
    <cellStyle name="Accent5 - 60%" xfId="20"/>
    <cellStyle name="Accent6" xfId="21"/>
    <cellStyle name="Accent6 - 20%" xfId="22"/>
    <cellStyle name="Accent6 - 40%" xfId="23"/>
    <cellStyle name="Accent6 - 60%" xfId="24"/>
    <cellStyle name="Bad" xfId="25"/>
    <cellStyle name="Calculation" xfId="26"/>
    <cellStyle name="Check Cell" xfId="27"/>
    <cellStyle name="Emphasis 1" xfId="28"/>
    <cellStyle name="Emphasis 2" xfId="29"/>
    <cellStyle name="Emphasis 3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rmal 3" xfId="39"/>
    <cellStyle name="Normalny" xfId="0" builtinId="0"/>
    <cellStyle name="Normalny 2" xfId="40"/>
    <cellStyle name="Normalny 3" xfId="41"/>
    <cellStyle name="Normalny_dzielnice termin spr." xfId="42"/>
    <cellStyle name="Note" xfId="43"/>
    <cellStyle name="Output" xfId="44"/>
    <cellStyle name="SAPBEXaggData" xfId="45"/>
    <cellStyle name="SAPBEXaggDataEmph" xfId="46"/>
    <cellStyle name="SAPBEXaggItem" xfId="47"/>
    <cellStyle name="SAPBEXaggItemX" xfId="48"/>
    <cellStyle name="SAPBEXchaText" xfId="49"/>
    <cellStyle name="SAPBEXexcBad7" xfId="50"/>
    <cellStyle name="SAPBEXexcBad8" xfId="51"/>
    <cellStyle name="SAPBEXexcBad9" xfId="52"/>
    <cellStyle name="SAPBEXexcCritical4" xfId="53"/>
    <cellStyle name="SAPBEXexcCritical5" xfId="54"/>
    <cellStyle name="SAPBEXexcCritical6" xfId="55"/>
    <cellStyle name="SAPBEXexcGood1" xfId="56"/>
    <cellStyle name="SAPBEXexcGood2" xfId="57"/>
    <cellStyle name="SAPBEXexcGood3" xfId="58"/>
    <cellStyle name="SAPBEXfilterDrill" xfId="59"/>
    <cellStyle name="SAPBEXfilterItem" xfId="60"/>
    <cellStyle name="SAPBEXfilterText" xfId="61"/>
    <cellStyle name="SAPBEXformats" xfId="62"/>
    <cellStyle name="SAPBEXheaderItem" xfId="63"/>
    <cellStyle name="SAPBEXheaderText" xfId="64"/>
    <cellStyle name="SAPBEXHLevel0" xfId="65"/>
    <cellStyle name="SAPBEXHLevel0X" xfId="66"/>
    <cellStyle name="SAPBEXHLevel1" xfId="67"/>
    <cellStyle name="SAPBEXHLevel1X" xfId="68"/>
    <cellStyle name="SAPBEXHLevel2" xfId="69"/>
    <cellStyle name="SAPBEXHLevel2X" xfId="70"/>
    <cellStyle name="SAPBEXHLevel3" xfId="71"/>
    <cellStyle name="SAPBEXHLevel3X" xfId="72"/>
    <cellStyle name="SAPBEXinputData" xfId="73"/>
    <cellStyle name="SAPBEXresData" xfId="74"/>
    <cellStyle name="SAPBEXresDataEmph" xfId="75"/>
    <cellStyle name="SAPBEXresItem" xfId="76"/>
    <cellStyle name="SAPBEXresItemX" xfId="77"/>
    <cellStyle name="SAPBEXstdData" xfId="78"/>
    <cellStyle name="SAPBEXstdDataEmph" xfId="79"/>
    <cellStyle name="SAPBEXstdItem" xfId="80"/>
    <cellStyle name="SAPBEXstdItemX" xfId="81"/>
    <cellStyle name="SAPBEXtitle" xfId="82"/>
    <cellStyle name="SAPBEXundefined" xfId="83"/>
    <cellStyle name="Sheet Title" xfId="84"/>
    <cellStyle name="Total" xfId="85"/>
    <cellStyle name="Walutowy" xfId="86" builtinId="4"/>
    <cellStyle name="Warning Text" xfId="8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5"/>
  <sheetData/>
  <customSheetViews>
    <customSheetView guid="{2287EC49-1A11-4075-B2BA-565F3108B5B6}" state="veryHidden">
      <pageMargins left="0.75" right="0.75" top="1" bottom="1" header="0.5" footer="0.5"/>
      <headerFooter alignWithMargins="0"/>
    </customSheetView>
    <customSheetView guid="{F46DA59F-DC83-4B30-866D-E0B4E70F8187}" state="veryHidden">
      <pageMargins left="0.75" right="0.75" top="1" bottom="1" header="0.5" footer="0.5"/>
      <headerFooter alignWithMargins="0"/>
    </customSheetView>
    <customSheetView guid="{082BF083-C47B-4D25-AFF3-D9FC9313868D}" state="veryHidden">
      <pageMargins left="0.75" right="0.75" top="1" bottom="1" header="0.5" footer="0.5"/>
      <headerFooter alignWithMargins="0"/>
    </customSheetView>
    <customSheetView guid="{22F3F3F9-8F6A-4A76-9BCF-AEBA222C7B8E}" state="veryHidden">
      <pageMargins left="0.75" right="0.75" top="1" bottom="1" header="0.5" footer="0.5"/>
      <headerFooter alignWithMargins="0"/>
    </customSheetView>
    <customSheetView guid="{02CD8A9E-0419-4376-8F82-03703F0D9992}" state="veryHidden">
      <pageMargins left="0.75" right="0.75" top="1" bottom="1" header="0.5" footer="0.5"/>
      <headerFooter alignWithMargins="0"/>
    </customSheetView>
    <customSheetView guid="{F90984B5-D64C-4B80-8892-6693C785865B}" state="veryHidden">
      <pageMargins left="0.75" right="0.75" top="1" bottom="1" header="0.5" footer="0.5"/>
      <headerFooter alignWithMargins="0"/>
    </customSheetView>
    <customSheetView guid="{5804E910-F18F-4A6D-BA71-7007E47FF617}" state="veryHidden">
      <pageMargins left="0.75" right="0.75" top="1" bottom="1" header="0.5" footer="0.5"/>
      <headerFooter alignWithMargins="0"/>
    </customSheetView>
    <customSheetView guid="{DE9178B7-7BAA-4669-9575-43FAD4CFD495}" state="veryHidden">
      <pageMargins left="0.75" right="0.75" top="1" bottom="1" header="0.5" footer="0.5"/>
      <headerFooter alignWithMargins="0"/>
    </customSheetView>
    <customSheetView guid="{17151551-8460-47BF-8C20-7FE2DB216614}" state="veryHidden" showRuler="0">
      <pageMargins left="0.75" right="0.75" top="1" bottom="1" header="0.5" footer="0.5"/>
      <headerFooter alignWithMargins="0"/>
    </customSheetView>
    <customSheetView guid="{B17297E6-D90E-4D0F-8AB8-CF157BB69235}" state="veryHidden">
      <pageMargins left="0.75" right="0.75" top="1" bottom="1" header="0.5" footer="0.5"/>
      <headerFooter alignWithMargins="0"/>
    </customSheetView>
    <customSheetView guid="{4C9905CC-8472-46A2-BECB-968C9B4B4F68}" state="veryHidden">
      <pageMargins left="0.75" right="0.75" top="1" bottom="1" header="0.5" footer="0.5"/>
      <headerFooter alignWithMargins="0"/>
    </customSheetView>
    <customSheetView guid="{B864492F-DB1E-420E-880F-AE57EE05A775}" state="veryHidden">
      <pageMargins left="0.75" right="0.75" top="1" bottom="1" header="0.5" footer="0.5"/>
      <headerFooter alignWithMargins="0"/>
    </customSheetView>
    <customSheetView guid="{B5738602-1791-4BB1-901E-9582FFED8194}" state="veryHidden">
      <pageMargins left="0.75" right="0.75" top="1" bottom="1" header="0.5" footer="0.5"/>
      <headerFooter alignWithMargins="0"/>
    </customSheetView>
    <customSheetView guid="{EFFC6444-2817-4165-AC19-F0FD78FD54DF}" state="veryHidden">
      <pageMargins left="0.75" right="0.75" top="1" bottom="1" header="0.5" footer="0.5"/>
      <headerFooter alignWithMargins="0"/>
    </customSheetView>
    <customSheetView guid="{2BF3F838-397B-4F2C-9272-BF2C1C52A757}" state="veryHidden">
      <pageMargins left="0.75" right="0.75" top="1" bottom="1" header="0.5" footer="0.5"/>
      <headerFooter alignWithMargins="0"/>
    </customSheetView>
    <customSheetView guid="{CAA3EC33-516E-481C-8A2A-C72E4906BA6D}" state="veryHidden">
      <pageMargins left="0.75" right="0.75" top="1" bottom="1" header="0.5" footer="0.5"/>
      <headerFooter alignWithMargins="0"/>
    </customSheetView>
    <customSheetView guid="{EE13ED1D-F385-4EF9-B267-80E11743B2B5}" state="veryHidden">
      <pageMargins left="0.75" right="0.75" top="1" bottom="1" header="0.5" footer="0.5"/>
      <headerFooter alignWithMargins="0"/>
    </customSheetView>
    <customSheetView guid="{F44B73AE-FB58-4A49-91B6-4AF5912837F0}" state="veryHidden">
      <pageMargins left="0.75" right="0.75" top="1" bottom="1" header="0.5" footer="0.5"/>
      <headerFooter alignWithMargins="0"/>
    </customSheetView>
    <customSheetView guid="{89BC16FD-FBC5-4FAE-BEE8-3155B0C4FDC6}" state="veryHidden">
      <pageMargins left="0.75" right="0.75" top="1" bottom="1" header="0.5" footer="0.5"/>
      <headerFooter alignWithMargins="0"/>
    </customSheetView>
    <customSheetView guid="{101D71EF-D88D-4976-A605-2AAF4A66FEA5}" state="veryHidden">
      <pageMargins left="0.75" right="0.75" top="1" bottom="1" header="0.5" footer="0.5"/>
      <headerFooter alignWithMargins="0"/>
    </customSheetView>
    <customSheetView guid="{A650D26C-5FF3-44F6-8A39-E8227EF919BE}" state="veryHidden">
      <pageMargins left="0.75" right="0.75" top="1" bottom="1" header="0.5" footer="0.5"/>
      <headerFooter alignWithMargins="0"/>
    </customSheetView>
  </customSheetViews>
  <phoneticPr fontId="30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2:K716"/>
  <sheetViews>
    <sheetView tabSelected="1" view="pageLayout" topLeftCell="A653" zoomScaleNormal="100" workbookViewId="0">
      <selection activeCell="A695" sqref="A695"/>
    </sheetView>
  </sheetViews>
  <sheetFormatPr defaultColWidth="9.1796875" defaultRowHeight="13"/>
  <cols>
    <col min="1" max="1" width="22.81640625" style="2" customWidth="1"/>
    <col min="2" max="2" width="19.1796875" style="2" customWidth="1"/>
    <col min="3" max="3" width="20" style="2" customWidth="1"/>
    <col min="4" max="4" width="18" style="2" customWidth="1"/>
    <col min="5" max="5" width="19.7265625" style="2" customWidth="1"/>
    <col min="6" max="6" width="16.1796875" style="2" customWidth="1"/>
    <col min="7" max="7" width="16.453125" style="2" customWidth="1"/>
    <col min="8" max="8" width="12.1796875" style="2" customWidth="1"/>
    <col min="9" max="9" width="13.1796875" style="2" customWidth="1"/>
    <col min="10" max="10" width="13.7265625" style="2" customWidth="1"/>
    <col min="11" max="11" width="18.26953125" style="2" customWidth="1"/>
    <col min="12" max="16384" width="9.1796875" style="2"/>
  </cols>
  <sheetData>
    <row r="2" spans="1:10" s="5" customFormat="1" ht="15">
      <c r="A2" s="14"/>
      <c r="D2" s="7"/>
      <c r="E2" s="6"/>
      <c r="F2" s="6" t="s">
        <v>438</v>
      </c>
      <c r="G2" s="6"/>
      <c r="H2" s="6"/>
      <c r="I2" s="6"/>
    </row>
    <row r="3" spans="1:10" s="5" customFormat="1" ht="40.5" customHeight="1">
      <c r="B3" s="12"/>
      <c r="C3" s="12"/>
      <c r="D3" s="8"/>
      <c r="E3" s="8"/>
      <c r="F3" s="486" t="s">
        <v>278</v>
      </c>
      <c r="G3" s="487"/>
      <c r="H3" s="487"/>
      <c r="I3" s="487"/>
      <c r="J3" s="487"/>
    </row>
    <row r="4" spans="1:10" s="9" customFormat="1">
      <c r="A4" s="12"/>
      <c r="B4" s="11"/>
      <c r="C4" s="11"/>
      <c r="D4" s="488"/>
      <c r="E4" s="488"/>
    </row>
    <row r="5" spans="1:10" ht="15" customHeight="1">
      <c r="A5" s="489" t="s">
        <v>394</v>
      </c>
      <c r="B5" s="489"/>
      <c r="C5" s="489"/>
      <c r="D5" s="489"/>
      <c r="E5" s="489"/>
      <c r="F5" s="489"/>
      <c r="G5" s="489"/>
      <c r="H5" s="489"/>
      <c r="I5" s="489"/>
    </row>
    <row r="6" spans="1:10" ht="13.5" thickBot="1">
      <c r="A6" s="490"/>
      <c r="B6" s="491"/>
      <c r="C6" s="491"/>
      <c r="D6" s="491"/>
      <c r="E6" s="491"/>
      <c r="F6" s="491"/>
      <c r="G6" s="491"/>
      <c r="H6" s="490"/>
      <c r="I6" s="490"/>
    </row>
    <row r="7" spans="1:10" ht="15" customHeight="1" thickBot="1">
      <c r="A7" s="30"/>
      <c r="B7" s="492" t="s">
        <v>37</v>
      </c>
      <c r="C7" s="493"/>
      <c r="D7" s="493"/>
      <c r="E7" s="493"/>
      <c r="F7" s="493"/>
      <c r="G7" s="494"/>
      <c r="H7" s="31"/>
      <c r="I7" s="31"/>
    </row>
    <row r="8" spans="1:10">
      <c r="A8" s="495" t="s">
        <v>142</v>
      </c>
      <c r="B8" s="497" t="s">
        <v>29</v>
      </c>
      <c r="C8" s="499" t="s">
        <v>281</v>
      </c>
      <c r="D8" s="497" t="s">
        <v>276</v>
      </c>
      <c r="E8" s="501" t="s">
        <v>156</v>
      </c>
      <c r="F8" s="503" t="s">
        <v>157</v>
      </c>
      <c r="G8" s="503" t="s">
        <v>158</v>
      </c>
      <c r="H8" s="503" t="s">
        <v>147</v>
      </c>
      <c r="I8" s="505" t="s">
        <v>118</v>
      </c>
    </row>
    <row r="9" spans="1:10" ht="81.75" customHeight="1">
      <c r="A9" s="496"/>
      <c r="B9" s="498"/>
      <c r="C9" s="500"/>
      <c r="D9" s="498"/>
      <c r="E9" s="502"/>
      <c r="F9" s="504"/>
      <c r="G9" s="504"/>
      <c r="H9" s="504"/>
      <c r="I9" s="506"/>
    </row>
    <row r="10" spans="1:10" s="1" customFormat="1" ht="12.75" customHeight="1">
      <c r="A10" s="507" t="s">
        <v>39</v>
      </c>
      <c r="B10" s="508"/>
      <c r="C10" s="508"/>
      <c r="D10" s="508"/>
      <c r="E10" s="509"/>
      <c r="F10" s="509"/>
      <c r="G10" s="509"/>
      <c r="H10" s="509"/>
      <c r="I10" s="510"/>
    </row>
    <row r="11" spans="1:10" s="1" customFormat="1">
      <c r="A11" s="15" t="s">
        <v>279</v>
      </c>
      <c r="B11" s="16"/>
      <c r="C11" s="16"/>
      <c r="D11" s="484">
        <v>6108093.5099999998</v>
      </c>
      <c r="E11" s="484">
        <v>2445806.19</v>
      </c>
      <c r="F11" s="484"/>
      <c r="G11" s="484">
        <v>406775.56</v>
      </c>
      <c r="H11" s="484"/>
      <c r="I11" s="485">
        <f>SUM(B11:H11)</f>
        <v>8960675.2599999998</v>
      </c>
    </row>
    <row r="12" spans="1:10">
      <c r="A12" s="15" t="s">
        <v>40</v>
      </c>
      <c r="B12" s="16">
        <f t="shared" ref="B12:I12" si="0">SUM(B13:B15)</f>
        <v>0</v>
      </c>
      <c r="C12" s="16">
        <f t="shared" si="0"/>
        <v>0</v>
      </c>
      <c r="D12" s="16">
        <f t="shared" si="0"/>
        <v>0</v>
      </c>
      <c r="E12" s="16">
        <f t="shared" si="0"/>
        <v>153432.5</v>
      </c>
      <c r="F12" s="16">
        <f t="shared" si="0"/>
        <v>0</v>
      </c>
      <c r="G12" s="16">
        <f t="shared" si="0"/>
        <v>36119.629999999997</v>
      </c>
      <c r="H12" s="16">
        <f t="shared" si="0"/>
        <v>0</v>
      </c>
      <c r="I12" s="17">
        <f t="shared" si="0"/>
        <v>189552.13</v>
      </c>
    </row>
    <row r="13" spans="1:10">
      <c r="A13" s="18" t="s">
        <v>41</v>
      </c>
      <c r="B13" s="19"/>
      <c r="C13" s="19"/>
      <c r="D13" s="19"/>
      <c r="E13" s="19">
        <v>153432.5</v>
      </c>
      <c r="F13" s="19"/>
      <c r="G13" s="20">
        <v>36119.629999999997</v>
      </c>
      <c r="H13" s="20"/>
      <c r="I13" s="21">
        <f>SUM(B13:H13)</f>
        <v>189552.13</v>
      </c>
    </row>
    <row r="14" spans="1:10">
      <c r="A14" s="18" t="s">
        <v>42</v>
      </c>
      <c r="B14" s="20"/>
      <c r="C14" s="20"/>
      <c r="D14" s="20"/>
      <c r="E14" s="20"/>
      <c r="F14" s="19"/>
      <c r="G14" s="20"/>
      <c r="H14" s="19"/>
      <c r="I14" s="21">
        <f>SUM(B14:H14)</f>
        <v>0</v>
      </c>
    </row>
    <row r="15" spans="1:10">
      <c r="A15" s="18" t="s">
        <v>402</v>
      </c>
      <c r="B15" s="20"/>
      <c r="C15" s="19"/>
      <c r="D15" s="20"/>
      <c r="E15" s="20"/>
      <c r="F15" s="20"/>
      <c r="G15" s="20"/>
      <c r="H15" s="20"/>
      <c r="I15" s="21">
        <f>SUM(B15:H15)</f>
        <v>0</v>
      </c>
    </row>
    <row r="16" spans="1:10">
      <c r="A16" s="15" t="s">
        <v>43</v>
      </c>
      <c r="B16" s="16">
        <f>SUM(B17:B18)</f>
        <v>0</v>
      </c>
      <c r="C16" s="16">
        <f t="shared" ref="C16:I16" si="1">SUM(C17:C18)</f>
        <v>0</v>
      </c>
      <c r="D16" s="16">
        <f t="shared" si="1"/>
        <v>0</v>
      </c>
      <c r="E16" s="16">
        <f t="shared" si="1"/>
        <v>96947.12</v>
      </c>
      <c r="F16" s="16">
        <f t="shared" si="1"/>
        <v>0</v>
      </c>
      <c r="G16" s="16">
        <f t="shared" si="1"/>
        <v>0</v>
      </c>
      <c r="H16" s="16">
        <f t="shared" si="1"/>
        <v>0</v>
      </c>
      <c r="I16" s="17">
        <f t="shared" si="1"/>
        <v>96947.12</v>
      </c>
    </row>
    <row r="17" spans="1:9">
      <c r="A17" s="18" t="s">
        <v>44</v>
      </c>
      <c r="B17" s="19"/>
      <c r="C17" s="19"/>
      <c r="D17" s="19"/>
      <c r="E17" s="20">
        <v>96947.12</v>
      </c>
      <c r="F17" s="20"/>
      <c r="G17" s="20"/>
      <c r="H17" s="19"/>
      <c r="I17" s="21">
        <f>SUM(B17:H17)</f>
        <v>96947.12</v>
      </c>
    </row>
    <row r="18" spans="1:9">
      <c r="A18" s="18" t="s">
        <v>42</v>
      </c>
      <c r="B18" s="20"/>
      <c r="C18" s="19"/>
      <c r="D18" s="20"/>
      <c r="E18" s="20"/>
      <c r="F18" s="19"/>
      <c r="G18" s="20"/>
      <c r="H18" s="20"/>
      <c r="I18" s="21">
        <f>SUM(B18:H18)</f>
        <v>0</v>
      </c>
    </row>
    <row r="19" spans="1:9">
      <c r="A19" s="15" t="s">
        <v>52</v>
      </c>
      <c r="B19" s="16">
        <f t="shared" ref="B19:I19" si="2">B11+B12-B16</f>
        <v>0</v>
      </c>
      <c r="C19" s="16">
        <f t="shared" si="2"/>
        <v>0</v>
      </c>
      <c r="D19" s="484">
        <f t="shared" si="2"/>
        <v>6108093.5099999998</v>
      </c>
      <c r="E19" s="484">
        <f t="shared" si="2"/>
        <v>2502291.5699999998</v>
      </c>
      <c r="F19" s="484">
        <f t="shared" si="2"/>
        <v>0</v>
      </c>
      <c r="G19" s="484">
        <f t="shared" si="2"/>
        <v>442895.19</v>
      </c>
      <c r="H19" s="484">
        <f t="shared" si="2"/>
        <v>0</v>
      </c>
      <c r="I19" s="485">
        <f t="shared" si="2"/>
        <v>9053280.2700000014</v>
      </c>
    </row>
    <row r="20" spans="1:9">
      <c r="A20" s="507" t="s">
        <v>273</v>
      </c>
      <c r="B20" s="509"/>
      <c r="C20" s="509"/>
      <c r="D20" s="509"/>
      <c r="E20" s="509"/>
      <c r="F20" s="509"/>
      <c r="G20" s="509"/>
      <c r="H20" s="509"/>
      <c r="I20" s="510"/>
    </row>
    <row r="21" spans="1:9">
      <c r="A21" s="15" t="s">
        <v>49</v>
      </c>
      <c r="B21" s="16"/>
      <c r="C21" s="16"/>
      <c r="D21" s="484">
        <v>1858078.49</v>
      </c>
      <c r="E21" s="484">
        <v>2437025.4500000002</v>
      </c>
      <c r="F21" s="484"/>
      <c r="G21" s="484">
        <v>399423.56</v>
      </c>
      <c r="H21" s="484"/>
      <c r="I21" s="485">
        <f>SUM(B21:H21)</f>
        <v>4694527.5</v>
      </c>
    </row>
    <row r="22" spans="1:9">
      <c r="A22" s="15" t="s">
        <v>40</v>
      </c>
      <c r="B22" s="16">
        <f>SUM(B23:B25)</f>
        <v>0</v>
      </c>
      <c r="C22" s="16">
        <f t="shared" ref="C22:I22" si="3">SUM(C23:C25)</f>
        <v>0</v>
      </c>
      <c r="D22" s="16">
        <f t="shared" si="3"/>
        <v>152279.5</v>
      </c>
      <c r="E22" s="16">
        <f t="shared" si="3"/>
        <v>155972.19</v>
      </c>
      <c r="F22" s="16">
        <f t="shared" si="3"/>
        <v>0</v>
      </c>
      <c r="G22" s="16">
        <f t="shared" si="3"/>
        <v>37957.629999999997</v>
      </c>
      <c r="H22" s="16">
        <f t="shared" si="3"/>
        <v>0</v>
      </c>
      <c r="I22" s="17">
        <f t="shared" si="3"/>
        <v>346209.32</v>
      </c>
    </row>
    <row r="23" spans="1:9">
      <c r="A23" s="18" t="s">
        <v>50</v>
      </c>
      <c r="B23" s="20"/>
      <c r="C23" s="20"/>
      <c r="D23" s="20">
        <v>152279.5</v>
      </c>
      <c r="E23" s="20">
        <v>2539.69</v>
      </c>
      <c r="F23" s="20"/>
      <c r="G23" s="20">
        <v>1838</v>
      </c>
      <c r="H23" s="19"/>
      <c r="I23" s="21">
        <f t="shared" ref="I23:I28" si="4">SUM(B23:H23)</f>
        <v>156657.19</v>
      </c>
    </row>
    <row r="24" spans="1:9">
      <c r="A24" s="18" t="s">
        <v>42</v>
      </c>
      <c r="B24" s="19"/>
      <c r="C24" s="19"/>
      <c r="D24" s="20"/>
      <c r="E24" s="20">
        <v>153432.5</v>
      </c>
      <c r="F24" s="19"/>
      <c r="G24" s="20">
        <v>36119.629999999997</v>
      </c>
      <c r="H24" s="19"/>
      <c r="I24" s="21">
        <f t="shared" si="4"/>
        <v>189552.13</v>
      </c>
    </row>
    <row r="25" spans="1:9">
      <c r="A25" s="18" t="s">
        <v>402</v>
      </c>
      <c r="B25" s="19"/>
      <c r="C25" s="19"/>
      <c r="D25" s="19"/>
      <c r="E25" s="19"/>
      <c r="F25" s="19"/>
      <c r="G25" s="19"/>
      <c r="H25" s="19"/>
      <c r="I25" s="21">
        <f t="shared" si="4"/>
        <v>0</v>
      </c>
    </row>
    <row r="26" spans="1:9">
      <c r="A26" s="15" t="s">
        <v>43</v>
      </c>
      <c r="B26" s="16">
        <f>SUM(B27:B28)</f>
        <v>0</v>
      </c>
      <c r="C26" s="16">
        <f t="shared" ref="C26:I26" si="5">SUM(C27:C28)</f>
        <v>0</v>
      </c>
      <c r="D26" s="16">
        <f t="shared" si="5"/>
        <v>0</v>
      </c>
      <c r="E26" s="16">
        <f t="shared" si="5"/>
        <v>96947.12</v>
      </c>
      <c r="F26" s="16">
        <f t="shared" si="5"/>
        <v>0</v>
      </c>
      <c r="G26" s="16">
        <f t="shared" si="5"/>
        <v>0</v>
      </c>
      <c r="H26" s="16">
        <f t="shared" si="5"/>
        <v>0</v>
      </c>
      <c r="I26" s="17">
        <f t="shared" si="5"/>
        <v>96947.12</v>
      </c>
    </row>
    <row r="27" spans="1:9">
      <c r="A27" s="18" t="s">
        <v>44</v>
      </c>
      <c r="B27" s="19"/>
      <c r="C27" s="19"/>
      <c r="D27" s="19"/>
      <c r="E27" s="20">
        <v>96947.12</v>
      </c>
      <c r="F27" s="20"/>
      <c r="G27" s="20"/>
      <c r="H27" s="19"/>
      <c r="I27" s="21">
        <f t="shared" si="4"/>
        <v>96947.12</v>
      </c>
    </row>
    <row r="28" spans="1:9">
      <c r="A28" s="18" t="s">
        <v>42</v>
      </c>
      <c r="B28" s="19"/>
      <c r="C28" s="19"/>
      <c r="D28" s="20"/>
      <c r="E28" s="20"/>
      <c r="F28" s="19"/>
      <c r="G28" s="20"/>
      <c r="H28" s="20"/>
      <c r="I28" s="21">
        <f t="shared" si="4"/>
        <v>0</v>
      </c>
    </row>
    <row r="29" spans="1:9">
      <c r="A29" s="15" t="s">
        <v>52</v>
      </c>
      <c r="B29" s="16">
        <f>B21+B22-B26</f>
        <v>0</v>
      </c>
      <c r="C29" s="16">
        <f t="shared" ref="C29:I29" si="6">C21+C22-C26</f>
        <v>0</v>
      </c>
      <c r="D29" s="484">
        <f t="shared" si="6"/>
        <v>2010357.99</v>
      </c>
      <c r="E29" s="484">
        <f t="shared" si="6"/>
        <v>2496050.52</v>
      </c>
      <c r="F29" s="484">
        <f t="shared" si="6"/>
        <v>0</v>
      </c>
      <c r="G29" s="484">
        <f t="shared" si="6"/>
        <v>437381.19</v>
      </c>
      <c r="H29" s="484">
        <f t="shared" si="6"/>
        <v>0</v>
      </c>
      <c r="I29" s="485">
        <f t="shared" si="6"/>
        <v>4943789.7</v>
      </c>
    </row>
    <row r="30" spans="1:9">
      <c r="A30" s="507" t="s">
        <v>280</v>
      </c>
      <c r="B30" s="509"/>
      <c r="C30" s="509"/>
      <c r="D30" s="509"/>
      <c r="E30" s="509"/>
      <c r="F30" s="509"/>
      <c r="G30" s="509"/>
      <c r="H30" s="509"/>
      <c r="I30" s="510"/>
    </row>
    <row r="31" spans="1:9">
      <c r="A31" s="15" t="s">
        <v>49</v>
      </c>
      <c r="B31" s="16"/>
      <c r="C31" s="16"/>
      <c r="D31" s="16"/>
      <c r="E31" s="16"/>
      <c r="F31" s="16"/>
      <c r="G31" s="16"/>
      <c r="H31" s="16"/>
      <c r="I31" s="17">
        <f>SUM(B31:H31)</f>
        <v>0</v>
      </c>
    </row>
    <row r="32" spans="1:9">
      <c r="A32" s="18" t="s">
        <v>59</v>
      </c>
      <c r="B32" s="20"/>
      <c r="C32" s="20"/>
      <c r="D32" s="20"/>
      <c r="E32" s="20"/>
      <c r="F32" s="20"/>
      <c r="G32" s="20"/>
      <c r="H32" s="19"/>
      <c r="I32" s="21">
        <f>SUM(B32:H32)</f>
        <v>0</v>
      </c>
    </row>
    <row r="33" spans="1:9">
      <c r="A33" s="18" t="s">
        <v>63</v>
      </c>
      <c r="B33" s="446"/>
      <c r="C33" s="446"/>
      <c r="D33" s="446"/>
      <c r="E33" s="446"/>
      <c r="F33" s="446"/>
      <c r="G33" s="446"/>
      <c r="H33" s="447"/>
      <c r="I33" s="21">
        <f>SUM(B33:H33)</f>
        <v>0</v>
      </c>
    </row>
    <row r="34" spans="1:9">
      <c r="A34" s="445" t="s">
        <v>52</v>
      </c>
      <c r="B34" s="448">
        <f>B31+B32-B33</f>
        <v>0</v>
      </c>
      <c r="C34" s="448">
        <f t="shared" ref="C34:I34" si="7">C31+C32-C33</f>
        <v>0</v>
      </c>
      <c r="D34" s="448">
        <f t="shared" si="7"/>
        <v>0</v>
      </c>
      <c r="E34" s="448">
        <f t="shared" si="7"/>
        <v>0</v>
      </c>
      <c r="F34" s="448">
        <f t="shared" si="7"/>
        <v>0</v>
      </c>
      <c r="G34" s="448">
        <f t="shared" si="7"/>
        <v>0</v>
      </c>
      <c r="H34" s="448">
        <f t="shared" si="7"/>
        <v>0</v>
      </c>
      <c r="I34" s="29">
        <f t="shared" si="7"/>
        <v>0</v>
      </c>
    </row>
    <row r="35" spans="1:9">
      <c r="A35" s="507" t="s">
        <v>53</v>
      </c>
      <c r="B35" s="508"/>
      <c r="C35" s="508"/>
      <c r="D35" s="508"/>
      <c r="E35" s="508"/>
      <c r="F35" s="508"/>
      <c r="G35" s="508"/>
      <c r="H35" s="508"/>
      <c r="I35" s="510"/>
    </row>
    <row r="36" spans="1:9">
      <c r="A36" s="22" t="s">
        <v>49</v>
      </c>
      <c r="B36" s="23">
        <f t="shared" ref="B36:I36" si="8">B11-B21-B31</f>
        <v>0</v>
      </c>
      <c r="C36" s="23">
        <f t="shared" si="8"/>
        <v>0</v>
      </c>
      <c r="D36" s="23">
        <f t="shared" si="8"/>
        <v>4250015.0199999996</v>
      </c>
      <c r="E36" s="23">
        <f t="shared" si="8"/>
        <v>8780.7399999997579</v>
      </c>
      <c r="F36" s="23">
        <f t="shared" si="8"/>
        <v>0</v>
      </c>
      <c r="G36" s="23">
        <f t="shared" si="8"/>
        <v>7352</v>
      </c>
      <c r="H36" s="23">
        <f t="shared" si="8"/>
        <v>0</v>
      </c>
      <c r="I36" s="24">
        <f t="shared" si="8"/>
        <v>4266147.76</v>
      </c>
    </row>
    <row r="37" spans="1:9" ht="13.5" thickBot="1">
      <c r="A37" s="25" t="s">
        <v>52</v>
      </c>
      <c r="B37" s="26">
        <f>B19-B29-B34</f>
        <v>0</v>
      </c>
      <c r="C37" s="26">
        <f t="shared" ref="C37:I37" si="9">C19-C29-C34</f>
        <v>0</v>
      </c>
      <c r="D37" s="26">
        <f t="shared" si="9"/>
        <v>4097735.5199999996</v>
      </c>
      <c r="E37" s="26">
        <f t="shared" si="9"/>
        <v>6241.0499999998137</v>
      </c>
      <c r="F37" s="26">
        <f t="shared" si="9"/>
        <v>0</v>
      </c>
      <c r="G37" s="26">
        <f t="shared" si="9"/>
        <v>5514</v>
      </c>
      <c r="H37" s="26">
        <f t="shared" si="9"/>
        <v>0</v>
      </c>
      <c r="I37" s="27">
        <f t="shared" si="9"/>
        <v>4109490.5700000012</v>
      </c>
    </row>
    <row r="38" spans="1:9">
      <c r="A38" s="449"/>
      <c r="B38" s="363"/>
      <c r="C38" s="363"/>
      <c r="D38" s="363"/>
      <c r="E38" s="363"/>
      <c r="F38" s="363"/>
      <c r="G38" s="363"/>
      <c r="H38" s="363"/>
      <c r="I38" s="363"/>
    </row>
    <row r="39" spans="1:9" ht="14">
      <c r="A39" s="212" t="s">
        <v>393</v>
      </c>
      <c r="B39" s="212"/>
    </row>
    <row r="40" spans="1:9" ht="13.5" thickBot="1">
      <c r="A40"/>
      <c r="B40"/>
    </row>
    <row r="41" spans="1:9" ht="21.75" customHeight="1">
      <c r="A41" s="511" t="s">
        <v>272</v>
      </c>
      <c r="B41" s="512"/>
      <c r="C41" s="513" t="s">
        <v>275</v>
      </c>
    </row>
    <row r="42" spans="1:9" ht="13.5" customHeight="1">
      <c r="A42" s="516"/>
      <c r="B42" s="517"/>
      <c r="C42" s="514"/>
    </row>
    <row r="43" spans="1:9" ht="29.25" customHeight="1">
      <c r="A43" s="518"/>
      <c r="B43" s="519"/>
      <c r="C43" s="515"/>
    </row>
    <row r="44" spans="1:9">
      <c r="A44" s="520" t="s">
        <v>39</v>
      </c>
      <c r="B44" s="521"/>
      <c r="C44" s="522"/>
    </row>
    <row r="45" spans="1:9">
      <c r="A45" s="523" t="s">
        <v>279</v>
      </c>
      <c r="B45" s="524"/>
      <c r="C45" s="235">
        <v>221982.34</v>
      </c>
    </row>
    <row r="46" spans="1:9">
      <c r="A46" s="525" t="s">
        <v>40</v>
      </c>
      <c r="B46" s="526"/>
      <c r="C46" s="236">
        <f>SUM(C47:C48)</f>
        <v>1346.39</v>
      </c>
    </row>
    <row r="47" spans="1:9" ht="13.5">
      <c r="A47" s="527" t="s">
        <v>41</v>
      </c>
      <c r="B47" s="528"/>
      <c r="C47" s="237">
        <v>1346.39</v>
      </c>
    </row>
    <row r="48" spans="1:9" ht="13.5">
      <c r="A48" s="527" t="s">
        <v>42</v>
      </c>
      <c r="B48" s="528"/>
      <c r="C48" s="237"/>
    </row>
    <row r="49" spans="1:3">
      <c r="A49" s="525" t="s">
        <v>43</v>
      </c>
      <c r="B49" s="526"/>
      <c r="C49" s="236">
        <f>SUM(C50:C51)</f>
        <v>0</v>
      </c>
    </row>
    <row r="50" spans="1:3" ht="13.5">
      <c r="A50" s="527" t="s">
        <v>44</v>
      </c>
      <c r="B50" s="528"/>
      <c r="C50" s="237"/>
    </row>
    <row r="51" spans="1:3" ht="13.5">
      <c r="A51" s="527" t="s">
        <v>42</v>
      </c>
      <c r="B51" s="528"/>
      <c r="C51" s="237"/>
    </row>
    <row r="52" spans="1:3">
      <c r="A52" s="525" t="s">
        <v>282</v>
      </c>
      <c r="B52" s="526"/>
      <c r="C52" s="236">
        <f>C45+C46-C49</f>
        <v>223328.73</v>
      </c>
    </row>
    <row r="53" spans="1:3">
      <c r="A53" s="520" t="s">
        <v>273</v>
      </c>
      <c r="B53" s="521"/>
      <c r="C53" s="522"/>
    </row>
    <row r="54" spans="1:3">
      <c r="A54" s="523" t="s">
        <v>49</v>
      </c>
      <c r="B54" s="524"/>
      <c r="C54" s="235">
        <v>221982.34</v>
      </c>
    </row>
    <row r="55" spans="1:3">
      <c r="A55" s="525" t="s">
        <v>40</v>
      </c>
      <c r="B55" s="526"/>
      <c r="C55" s="236">
        <f>SUM(C56:C57)</f>
        <v>1346.39</v>
      </c>
    </row>
    <row r="56" spans="1:3" ht="13.5">
      <c r="A56" s="527" t="s">
        <v>50</v>
      </c>
      <c r="B56" s="528"/>
      <c r="C56" s="237"/>
    </row>
    <row r="57" spans="1:3" ht="13.5">
      <c r="A57" s="527" t="s">
        <v>42</v>
      </c>
      <c r="B57" s="528"/>
      <c r="C57" s="237">
        <v>1346.39</v>
      </c>
    </row>
    <row r="58" spans="1:3">
      <c r="A58" s="525" t="s">
        <v>43</v>
      </c>
      <c r="B58" s="526"/>
      <c r="C58" s="236">
        <f>SUM(C59:C60)</f>
        <v>0</v>
      </c>
    </row>
    <row r="59" spans="1:3" ht="13.5">
      <c r="A59" s="527" t="s">
        <v>44</v>
      </c>
      <c r="B59" s="528"/>
      <c r="C59" s="237"/>
    </row>
    <row r="60" spans="1:3" ht="13.5">
      <c r="A60" s="529" t="s">
        <v>42</v>
      </c>
      <c r="B60" s="530"/>
      <c r="C60" s="238"/>
    </row>
    <row r="61" spans="1:3">
      <c r="A61" s="531" t="s">
        <v>52</v>
      </c>
      <c r="B61" s="532"/>
      <c r="C61" s="239">
        <f>C54+C55-C58</f>
        <v>223328.73</v>
      </c>
    </row>
    <row r="62" spans="1:3">
      <c r="A62" s="533" t="s">
        <v>280</v>
      </c>
      <c r="B62" s="534"/>
      <c r="C62" s="522"/>
    </row>
    <row r="63" spans="1:3">
      <c r="A63" s="523" t="s">
        <v>49</v>
      </c>
      <c r="B63" s="524"/>
      <c r="C63" s="235"/>
    </row>
    <row r="64" spans="1:3" ht="13.5">
      <c r="A64" s="535" t="s">
        <v>59</v>
      </c>
      <c r="B64" s="536"/>
      <c r="C64" s="241"/>
    </row>
    <row r="65" spans="1:5" ht="13.5">
      <c r="A65" s="535" t="s">
        <v>63</v>
      </c>
      <c r="B65" s="536"/>
      <c r="C65" s="241"/>
    </row>
    <row r="66" spans="1:5">
      <c r="A66" s="537" t="s">
        <v>282</v>
      </c>
      <c r="B66" s="538"/>
      <c r="C66" s="240">
        <f>C63+C64-C65</f>
        <v>0</v>
      </c>
    </row>
    <row r="67" spans="1:5">
      <c r="A67" s="520" t="s">
        <v>53</v>
      </c>
      <c r="B67" s="521"/>
      <c r="C67" s="522"/>
    </row>
    <row r="68" spans="1:5">
      <c r="A68" s="523" t="s">
        <v>49</v>
      </c>
      <c r="B68" s="524"/>
      <c r="C68" s="235">
        <f>C45-C54-C63</f>
        <v>0</v>
      </c>
    </row>
    <row r="69" spans="1:5" ht="13.5" thickBot="1">
      <c r="A69" s="539" t="s">
        <v>52</v>
      </c>
      <c r="B69" s="540"/>
      <c r="C69" s="242">
        <f>C52-C61-C66</f>
        <v>0</v>
      </c>
    </row>
    <row r="77" spans="1:5" ht="14">
      <c r="A77" s="541" t="s">
        <v>392</v>
      </c>
      <c r="B77" s="542"/>
      <c r="C77" s="542"/>
      <c r="D77" s="542"/>
      <c r="E77" s="542"/>
    </row>
    <row r="78" spans="1:5" ht="13.5" thickBot="1">
      <c r="A78" s="32"/>
      <c r="B78" s="33"/>
      <c r="C78" s="33"/>
      <c r="D78" s="33"/>
      <c r="E78" s="33"/>
    </row>
    <row r="79" spans="1:5" ht="143.5" thickBot="1">
      <c r="A79" s="34" t="s">
        <v>121</v>
      </c>
      <c r="B79" s="35" t="s">
        <v>283</v>
      </c>
      <c r="C79" s="35" t="s">
        <v>284</v>
      </c>
      <c r="D79" s="35" t="s">
        <v>285</v>
      </c>
      <c r="E79" s="36" t="s">
        <v>250</v>
      </c>
    </row>
    <row r="80" spans="1:5" ht="13.5" thickBot="1">
      <c r="A80" s="37" t="s">
        <v>39</v>
      </c>
      <c r="B80" s="38"/>
      <c r="C80" s="38"/>
      <c r="D80" s="38"/>
      <c r="E80" s="39"/>
    </row>
    <row r="81" spans="1:5" ht="26">
      <c r="A81" s="40" t="s">
        <v>256</v>
      </c>
      <c r="B81" s="41"/>
      <c r="C81" s="41"/>
      <c r="D81" s="41"/>
      <c r="E81" s="42">
        <f>B81+C81+D81</f>
        <v>0</v>
      </c>
    </row>
    <row r="82" spans="1:5">
      <c r="A82" s="43" t="s">
        <v>59</v>
      </c>
      <c r="B82" s="44">
        <f>SUM(B83:B84)</f>
        <v>0</v>
      </c>
      <c r="C82" s="44">
        <f>SUM(C83:C84)</f>
        <v>0</v>
      </c>
      <c r="D82" s="44">
        <f>SUM(D83:D84)</f>
        <v>0</v>
      </c>
      <c r="E82" s="45">
        <f>SUM(E83:E84)</f>
        <v>0</v>
      </c>
    </row>
    <row r="83" spans="1:5">
      <c r="A83" s="46" t="s">
        <v>257</v>
      </c>
      <c r="B83" s="47"/>
      <c r="C83" s="47"/>
      <c r="D83" s="47"/>
      <c r="E83" s="48">
        <f>B83+C83+D83</f>
        <v>0</v>
      </c>
    </row>
    <row r="84" spans="1:5">
      <c r="A84" s="46" t="s">
        <v>286</v>
      </c>
      <c r="B84" s="47"/>
      <c r="C84" s="47"/>
      <c r="D84" s="47"/>
      <c r="E84" s="48">
        <f>B84+C84+D84</f>
        <v>0</v>
      </c>
    </row>
    <row r="85" spans="1:5">
      <c r="A85" s="43" t="s">
        <v>63</v>
      </c>
      <c r="B85" s="44">
        <f>SUM(B86:B88)</f>
        <v>0</v>
      </c>
      <c r="C85" s="44">
        <f>SUM(C86:C88)</f>
        <v>0</v>
      </c>
      <c r="D85" s="44">
        <f>SUM(D86:D88)</f>
        <v>0</v>
      </c>
      <c r="E85" s="45">
        <f>SUM(E86:E88)</f>
        <v>0</v>
      </c>
    </row>
    <row r="86" spans="1:5">
      <c r="A86" s="46" t="s">
        <v>258</v>
      </c>
      <c r="B86" s="47"/>
      <c r="C86" s="47"/>
      <c r="D86" s="47"/>
      <c r="E86" s="48">
        <f>B86+C86+D86</f>
        <v>0</v>
      </c>
    </row>
    <row r="87" spans="1:5">
      <c r="A87" s="46" t="s">
        <v>259</v>
      </c>
      <c r="B87" s="47"/>
      <c r="C87" s="47"/>
      <c r="D87" s="47"/>
      <c r="E87" s="48">
        <f>B87+C87+D87</f>
        <v>0</v>
      </c>
    </row>
    <row r="88" spans="1:5">
      <c r="A88" s="49" t="s">
        <v>287</v>
      </c>
      <c r="B88" s="47"/>
      <c r="C88" s="47"/>
      <c r="D88" s="47"/>
      <c r="E88" s="48">
        <f>B88+C88+D88</f>
        <v>0</v>
      </c>
    </row>
    <row r="89" spans="1:5" ht="26.5" thickBot="1">
      <c r="A89" s="50" t="s">
        <v>260</v>
      </c>
      <c r="B89" s="51">
        <f>B81+B82-B85</f>
        <v>0</v>
      </c>
      <c r="C89" s="51">
        <f>C81+C82-C85</f>
        <v>0</v>
      </c>
      <c r="D89" s="51">
        <f>D81+D82-D85</f>
        <v>0</v>
      </c>
      <c r="E89" s="52">
        <f>E81+E82-E85</f>
        <v>0</v>
      </c>
    </row>
    <row r="90" spans="1:5" ht="13.5" thickBot="1">
      <c r="A90" s="53" t="s">
        <v>261</v>
      </c>
      <c r="B90" s="54"/>
      <c r="C90" s="54"/>
      <c r="D90" s="54"/>
      <c r="E90" s="55"/>
    </row>
    <row r="91" spans="1:5">
      <c r="A91" s="40" t="s">
        <v>267</v>
      </c>
      <c r="B91" s="41"/>
      <c r="C91" s="41"/>
      <c r="D91" s="41"/>
      <c r="E91" s="42">
        <f>B91+C91+D91</f>
        <v>0</v>
      </c>
    </row>
    <row r="92" spans="1:5">
      <c r="A92" s="43" t="s">
        <v>59</v>
      </c>
      <c r="B92" s="44">
        <f>SUM(B93:B93)</f>
        <v>0</v>
      </c>
      <c r="C92" s="44">
        <f>SUM(C93:C93)</f>
        <v>0</v>
      </c>
      <c r="D92" s="44">
        <f>SUM(D93:D93)</f>
        <v>0</v>
      </c>
      <c r="E92" s="45">
        <f>SUM(E93:E93)</f>
        <v>0</v>
      </c>
    </row>
    <row r="93" spans="1:5">
      <c r="A93" s="46" t="s">
        <v>262</v>
      </c>
      <c r="B93" s="47"/>
      <c r="C93" s="47"/>
      <c r="D93" s="47"/>
      <c r="E93" s="48">
        <f>B93+C93+D93</f>
        <v>0</v>
      </c>
    </row>
    <row r="94" spans="1:5">
      <c r="A94" s="43" t="s">
        <v>63</v>
      </c>
      <c r="B94" s="44">
        <f>SUM(B95:B97)</f>
        <v>0</v>
      </c>
      <c r="C94" s="44">
        <f>SUM(C95:C97)</f>
        <v>0</v>
      </c>
      <c r="D94" s="44">
        <f>SUM(D95:D97)</f>
        <v>0</v>
      </c>
      <c r="E94" s="45">
        <f>SUM(E95:E97)</f>
        <v>0</v>
      </c>
    </row>
    <row r="95" spans="1:5">
      <c r="A95" s="46" t="s">
        <v>263</v>
      </c>
      <c r="B95" s="47"/>
      <c r="C95" s="47"/>
      <c r="D95" s="47"/>
      <c r="E95" s="48">
        <f>B95+C95+D95</f>
        <v>0</v>
      </c>
    </row>
    <row r="96" spans="1:5">
      <c r="A96" s="46" t="s">
        <v>264</v>
      </c>
      <c r="B96" s="47"/>
      <c r="C96" s="47"/>
      <c r="D96" s="47"/>
      <c r="E96" s="48">
        <f>B96+C96+D96</f>
        <v>0</v>
      </c>
    </row>
    <row r="97" spans="1:5">
      <c r="A97" s="56" t="s">
        <v>265</v>
      </c>
      <c r="B97" s="47"/>
      <c r="C97" s="47"/>
      <c r="D97" s="47"/>
      <c r="E97" s="48">
        <f>B97+C97+D97</f>
        <v>0</v>
      </c>
    </row>
    <row r="98" spans="1:5" ht="13.5" thickBot="1">
      <c r="A98" s="50" t="s">
        <v>266</v>
      </c>
      <c r="B98" s="51">
        <f>B91+B92-B94</f>
        <v>0</v>
      </c>
      <c r="C98" s="51">
        <f>C91+C92-C94</f>
        <v>0</v>
      </c>
      <c r="D98" s="51">
        <f>D91+D92-D94</f>
        <v>0</v>
      </c>
      <c r="E98" s="52">
        <f>E91+E92-E94</f>
        <v>0</v>
      </c>
    </row>
    <row r="106" spans="1:5" ht="48" customHeight="1">
      <c r="A106" s="489" t="s">
        <v>391</v>
      </c>
      <c r="B106" s="543"/>
      <c r="C106" s="543"/>
    </row>
    <row r="107" spans="1:5">
      <c r="A107" s="544"/>
      <c r="B107" s="545"/>
      <c r="C107" s="545"/>
    </row>
    <row r="108" spans="1:5">
      <c r="A108" s="57" t="s">
        <v>31</v>
      </c>
      <c r="B108" s="57" t="s">
        <v>167</v>
      </c>
      <c r="C108" s="57" t="s">
        <v>168</v>
      </c>
    </row>
    <row r="109" spans="1:5">
      <c r="A109" s="58" t="s">
        <v>288</v>
      </c>
      <c r="B109" s="59"/>
      <c r="C109" s="59"/>
    </row>
    <row r="110" spans="1:5">
      <c r="A110" s="60" t="s">
        <v>148</v>
      </c>
      <c r="B110" s="60"/>
      <c r="C110" s="60"/>
    </row>
    <row r="111" spans="1:5">
      <c r="A111" s="61" t="s">
        <v>120</v>
      </c>
      <c r="B111" s="62"/>
      <c r="C111" s="63"/>
    </row>
    <row r="114" spans="1:9" ht="14">
      <c r="A114" s="489" t="s">
        <v>390</v>
      </c>
      <c r="B114" s="543"/>
      <c r="C114" s="543"/>
      <c r="D114" s="546"/>
      <c r="E114" s="546"/>
      <c r="F114" s="546"/>
      <c r="G114" s="546"/>
    </row>
    <row r="115" spans="1:9" ht="13.5" thickBot="1">
      <c r="A115" s="547"/>
      <c r="B115" s="548"/>
      <c r="C115" s="548"/>
    </row>
    <row r="116" spans="1:9" ht="13.5" customHeight="1">
      <c r="A116" s="549"/>
      <c r="B116" s="551" t="s">
        <v>289</v>
      </c>
      <c r="C116" s="552"/>
      <c r="D116" s="552"/>
      <c r="E116" s="552"/>
      <c r="F116" s="553"/>
      <c r="G116" s="551" t="s">
        <v>290</v>
      </c>
      <c r="H116" s="552"/>
      <c r="I116" s="553"/>
    </row>
    <row r="117" spans="1:9" ht="52">
      <c r="A117" s="550"/>
      <c r="B117" s="371" t="s">
        <v>155</v>
      </c>
      <c r="C117" s="472" t="s">
        <v>360</v>
      </c>
      <c r="D117" s="472" t="s">
        <v>163</v>
      </c>
      <c r="E117" s="472" t="s">
        <v>144</v>
      </c>
      <c r="F117" s="450" t="s">
        <v>430</v>
      </c>
      <c r="G117" s="436" t="s">
        <v>74</v>
      </c>
      <c r="H117" s="455" t="s">
        <v>414</v>
      </c>
      <c r="I117" s="364" t="s">
        <v>45</v>
      </c>
    </row>
    <row r="118" spans="1:9">
      <c r="A118" s="372" t="s">
        <v>167</v>
      </c>
      <c r="B118" s="373"/>
      <c r="C118" s="64"/>
      <c r="D118" s="64"/>
      <c r="E118" s="453"/>
      <c r="F118" s="451"/>
      <c r="G118" s="374"/>
      <c r="H118" s="64"/>
      <c r="I118" s="365"/>
    </row>
    <row r="119" spans="1:9" ht="34.5">
      <c r="A119" s="464" t="s">
        <v>436</v>
      </c>
      <c r="B119" s="375"/>
      <c r="C119" s="65"/>
      <c r="D119" s="65"/>
      <c r="E119" s="453"/>
      <c r="F119" s="451"/>
      <c r="G119" s="374"/>
      <c r="H119" s="65"/>
      <c r="I119" s="366"/>
    </row>
    <row r="120" spans="1:9" ht="35" thickBot="1">
      <c r="A120" s="465" t="s">
        <v>437</v>
      </c>
      <c r="B120" s="376"/>
      <c r="C120" s="369"/>
      <c r="D120" s="369"/>
      <c r="E120" s="453"/>
      <c r="F120" s="451"/>
      <c r="G120" s="374"/>
      <c r="H120" s="369"/>
      <c r="I120" s="367"/>
    </row>
    <row r="121" spans="1:9" ht="13.5" thickBot="1">
      <c r="A121" s="377" t="s">
        <v>168</v>
      </c>
      <c r="B121" s="378">
        <f t="shared" ref="B121:I121" si="10">B118+B119-B120</f>
        <v>0</v>
      </c>
      <c r="C121" s="368">
        <f t="shared" si="10"/>
        <v>0</v>
      </c>
      <c r="D121" s="368">
        <f t="shared" si="10"/>
        <v>0</v>
      </c>
      <c r="E121" s="454">
        <f t="shared" si="10"/>
        <v>0</v>
      </c>
      <c r="F121" s="452">
        <f t="shared" si="10"/>
        <v>0</v>
      </c>
      <c r="G121" s="379">
        <f t="shared" si="10"/>
        <v>0</v>
      </c>
      <c r="H121" s="437">
        <f t="shared" si="10"/>
        <v>0</v>
      </c>
      <c r="I121" s="380">
        <f t="shared" si="10"/>
        <v>0</v>
      </c>
    </row>
    <row r="124" spans="1:9" ht="14">
      <c r="A124" s="489" t="s">
        <v>389</v>
      </c>
      <c r="B124" s="543"/>
      <c r="C124" s="543"/>
    </row>
    <row r="125" spans="1:9" ht="13.5" thickBot="1">
      <c r="A125" s="547"/>
      <c r="B125" s="548"/>
      <c r="C125" s="548"/>
    </row>
    <row r="126" spans="1:9">
      <c r="A126" s="66" t="s">
        <v>31</v>
      </c>
      <c r="B126" s="67" t="s">
        <v>167</v>
      </c>
      <c r="C126" s="68" t="s">
        <v>168</v>
      </c>
    </row>
    <row r="127" spans="1:9" ht="26.5" thickBot="1">
      <c r="A127" s="69" t="s">
        <v>291</v>
      </c>
      <c r="B127" s="70"/>
      <c r="C127" s="71"/>
    </row>
    <row r="131" spans="1:4" ht="50.25" customHeight="1">
      <c r="A131" s="489" t="s">
        <v>403</v>
      </c>
      <c r="B131" s="543"/>
      <c r="C131" s="543"/>
      <c r="D131" s="546"/>
    </row>
    <row r="132" spans="1:4" ht="13.5" thickBot="1">
      <c r="A132" s="554"/>
      <c r="B132" s="555"/>
      <c r="C132" s="555"/>
    </row>
    <row r="133" spans="1:4">
      <c r="A133" s="556" t="s">
        <v>121</v>
      </c>
      <c r="B133" s="557"/>
      <c r="C133" s="67" t="s">
        <v>167</v>
      </c>
      <c r="D133" s="68" t="s">
        <v>168</v>
      </c>
    </row>
    <row r="134" spans="1:4" ht="66" customHeight="1">
      <c r="A134" s="558" t="s">
        <v>292</v>
      </c>
      <c r="B134" s="559"/>
      <c r="C134" s="59">
        <f>C136+SUM(C137:C140)</f>
        <v>0</v>
      </c>
      <c r="D134" s="261">
        <f>D136+SUM(D137:D140)</f>
        <v>0</v>
      </c>
    </row>
    <row r="135" spans="1:4">
      <c r="A135" s="560" t="s">
        <v>148</v>
      </c>
      <c r="B135" s="561"/>
      <c r="C135" s="72"/>
      <c r="D135" s="262"/>
    </row>
    <row r="136" spans="1:4">
      <c r="A136" s="562" t="s">
        <v>29</v>
      </c>
      <c r="B136" s="563"/>
      <c r="C136" s="73"/>
      <c r="D136" s="263"/>
    </row>
    <row r="137" spans="1:4">
      <c r="A137" s="564" t="s">
        <v>276</v>
      </c>
      <c r="B137" s="565"/>
      <c r="C137" s="74"/>
      <c r="D137" s="264"/>
    </row>
    <row r="138" spans="1:4">
      <c r="A138" s="564" t="s">
        <v>156</v>
      </c>
      <c r="B138" s="565"/>
      <c r="C138" s="74"/>
      <c r="D138" s="264"/>
    </row>
    <row r="139" spans="1:4">
      <c r="A139" s="564" t="s">
        <v>157</v>
      </c>
      <c r="B139" s="565"/>
      <c r="C139" s="74"/>
      <c r="D139" s="264"/>
    </row>
    <row r="140" spans="1:4">
      <c r="A140" s="564" t="s">
        <v>158</v>
      </c>
      <c r="B140" s="565"/>
      <c r="C140" s="74"/>
      <c r="D140" s="264"/>
    </row>
    <row r="158" spans="1:9">
      <c r="A158" s="566" t="s">
        <v>361</v>
      </c>
      <c r="B158" s="567"/>
      <c r="C158" s="567"/>
      <c r="D158" s="567"/>
      <c r="E158" s="567"/>
      <c r="F158" s="567"/>
      <c r="G158" s="567"/>
      <c r="H158" s="567"/>
      <c r="I158" s="567"/>
    </row>
    <row r="159" spans="1:9" ht="16" thickBot="1">
      <c r="A159" s="75"/>
      <c r="B159" s="76"/>
      <c r="C159" s="76"/>
      <c r="D159" s="76"/>
      <c r="E159" s="76" t="s">
        <v>51</v>
      </c>
      <c r="F159" s="77"/>
      <c r="G159" s="77"/>
      <c r="H159" s="77"/>
      <c r="I159" s="77"/>
    </row>
    <row r="160" spans="1:9" ht="89.25" customHeight="1" thickBot="1">
      <c r="A160" s="568" t="s">
        <v>28</v>
      </c>
      <c r="B160" s="569"/>
      <c r="C160" s="79" t="s">
        <v>293</v>
      </c>
      <c r="D160" s="78" t="s">
        <v>71</v>
      </c>
      <c r="E160" s="79" t="s">
        <v>386</v>
      </c>
      <c r="F160" s="243" t="s">
        <v>387</v>
      </c>
      <c r="G160" s="79" t="s">
        <v>415</v>
      </c>
      <c r="H160" s="79" t="s">
        <v>388</v>
      </c>
      <c r="I160" s="80" t="s">
        <v>416</v>
      </c>
    </row>
    <row r="161" spans="1:9">
      <c r="A161" s="81"/>
      <c r="B161" s="82" t="s">
        <v>167</v>
      </c>
      <c r="C161" s="112"/>
      <c r="D161" s="83"/>
      <c r="E161" s="84"/>
      <c r="F161" s="83"/>
      <c r="G161" s="84"/>
      <c r="H161" s="84"/>
      <c r="I161" s="85"/>
    </row>
    <row r="162" spans="1:9">
      <c r="A162" s="86"/>
      <c r="B162" s="87" t="s">
        <v>72</v>
      </c>
      <c r="C162" s="113"/>
      <c r="D162" s="88"/>
      <c r="E162" s="89"/>
      <c r="F162" s="88"/>
      <c r="G162" s="89"/>
      <c r="H162" s="89"/>
      <c r="I162" s="90"/>
    </row>
    <row r="163" spans="1:9">
      <c r="A163" s="91" t="s">
        <v>136</v>
      </c>
      <c r="B163" s="92"/>
      <c r="C163" s="114"/>
      <c r="D163" s="93"/>
      <c r="E163" s="94"/>
      <c r="F163" s="93"/>
      <c r="G163" s="94"/>
      <c r="H163" s="94"/>
      <c r="I163" s="95"/>
    </row>
    <row r="164" spans="1:9">
      <c r="A164" s="91" t="s">
        <v>137</v>
      </c>
      <c r="B164" s="92"/>
      <c r="C164" s="114"/>
      <c r="D164" s="93"/>
      <c r="E164" s="94"/>
      <c r="F164" s="93"/>
      <c r="G164" s="94"/>
      <c r="H164" s="94"/>
      <c r="I164" s="95"/>
    </row>
    <row r="165" spans="1:9" ht="13.5" thickBot="1">
      <c r="A165" s="96" t="s">
        <v>73</v>
      </c>
      <c r="B165" s="97"/>
      <c r="C165" s="115"/>
      <c r="D165" s="98"/>
      <c r="E165" s="99"/>
      <c r="F165" s="98"/>
      <c r="G165" s="99"/>
      <c r="H165" s="99"/>
      <c r="I165" s="100"/>
    </row>
    <row r="166" spans="1:9" ht="13.5" thickBot="1">
      <c r="A166" s="101"/>
      <c r="B166" s="102" t="s">
        <v>162</v>
      </c>
      <c r="C166" s="103"/>
      <c r="D166" s="103"/>
      <c r="E166" s="103">
        <f>SUM(E163:E165)</f>
        <v>0</v>
      </c>
      <c r="F166" s="103">
        <f>SUM(F163:F165)</f>
        <v>0</v>
      </c>
      <c r="G166" s="103">
        <f>SUM(G163:G165)</f>
        <v>0</v>
      </c>
      <c r="H166" s="103"/>
      <c r="I166" s="103"/>
    </row>
    <row r="167" spans="1:9" ht="87.75" customHeight="1" thickBot="1">
      <c r="A167" s="568" t="s">
        <v>28</v>
      </c>
      <c r="B167" s="570"/>
      <c r="C167" s="79" t="s">
        <v>293</v>
      </c>
      <c r="D167" s="78" t="s">
        <v>71</v>
      </c>
      <c r="E167" s="79" t="s">
        <v>386</v>
      </c>
      <c r="F167" s="243" t="s">
        <v>387</v>
      </c>
      <c r="G167" s="79" t="s">
        <v>415</v>
      </c>
      <c r="H167" s="79" t="s">
        <v>388</v>
      </c>
      <c r="I167" s="80" t="s">
        <v>416</v>
      </c>
    </row>
    <row r="168" spans="1:9" ht="13.5" thickBot="1">
      <c r="A168" s="104"/>
      <c r="B168" s="105" t="s">
        <v>168</v>
      </c>
      <c r="C168" s="116"/>
      <c r="D168" s="106"/>
      <c r="E168" s="107"/>
      <c r="F168" s="106"/>
      <c r="G168" s="107"/>
      <c r="H168" s="107"/>
      <c r="I168" s="108"/>
    </row>
    <row r="169" spans="1:9">
      <c r="A169" s="86"/>
      <c r="B169" s="87" t="s">
        <v>72</v>
      </c>
      <c r="C169" s="113"/>
      <c r="D169" s="88"/>
      <c r="E169" s="89"/>
      <c r="F169" s="88"/>
      <c r="G169" s="89"/>
      <c r="H169" s="89"/>
      <c r="I169" s="90"/>
    </row>
    <row r="170" spans="1:9">
      <c r="A170" s="91" t="s">
        <v>136</v>
      </c>
      <c r="B170" s="92"/>
      <c r="C170" s="114"/>
      <c r="D170" s="93"/>
      <c r="E170" s="94"/>
      <c r="F170" s="93"/>
      <c r="G170" s="94"/>
      <c r="H170" s="94"/>
      <c r="I170" s="95"/>
    </row>
    <row r="171" spans="1:9">
      <c r="A171" s="91" t="s">
        <v>137</v>
      </c>
      <c r="B171" s="92"/>
      <c r="C171" s="114"/>
      <c r="D171" s="93"/>
      <c r="E171" s="94"/>
      <c r="F171" s="93"/>
      <c r="G171" s="94"/>
      <c r="H171" s="94"/>
      <c r="I171" s="95"/>
    </row>
    <row r="172" spans="1:9" ht="13.5" thickBot="1">
      <c r="A172" s="96" t="s">
        <v>73</v>
      </c>
      <c r="B172" s="97"/>
      <c r="C172" s="115"/>
      <c r="D172" s="98"/>
      <c r="E172" s="99"/>
      <c r="F172" s="98"/>
      <c r="G172" s="99"/>
      <c r="H172" s="99"/>
      <c r="I172" s="100"/>
    </row>
    <row r="173" spans="1:9" ht="13.5" thickBot="1">
      <c r="A173" s="109"/>
      <c r="B173" s="102" t="s">
        <v>162</v>
      </c>
      <c r="C173" s="103"/>
      <c r="D173" s="110"/>
      <c r="E173" s="103">
        <f>SUM(E170:E172)</f>
        <v>0</v>
      </c>
      <c r="F173" s="103">
        <f>SUM(F170:F172)</f>
        <v>0</v>
      </c>
      <c r="G173" s="103">
        <f>SUM(G170:G172)</f>
        <v>0</v>
      </c>
      <c r="H173" s="103"/>
      <c r="I173" s="111"/>
    </row>
    <row r="176" spans="1:9" ht="14">
      <c r="A176" s="571" t="s">
        <v>431</v>
      </c>
      <c r="B176" s="572"/>
      <c r="C176" s="572"/>
      <c r="D176" s="572"/>
      <c r="E176" s="572"/>
      <c r="F176" s="572"/>
      <c r="G176" s="572"/>
      <c r="H176" s="572"/>
      <c r="I176" s="572"/>
    </row>
    <row r="177" spans="1:9" ht="13.5" thickBot="1">
      <c r="A177" s="130"/>
      <c r="B177" s="131"/>
      <c r="C177" s="131"/>
      <c r="D177" s="131"/>
      <c r="E177" s="130"/>
      <c r="F177" s="130"/>
      <c r="G177" s="130"/>
      <c r="H177" s="130"/>
      <c r="I177" s="130"/>
    </row>
    <row r="178" spans="1:9" ht="13.5" thickBot="1">
      <c r="A178" s="573" t="s">
        <v>254</v>
      </c>
      <c r="B178" s="574"/>
      <c r="C178" s="574"/>
      <c r="D178" s="575"/>
      <c r="E178" s="579" t="s">
        <v>167</v>
      </c>
      <c r="F178" s="581" t="s">
        <v>255</v>
      </c>
      <c r="G178" s="582"/>
      <c r="H178" s="583"/>
      <c r="I178" s="584" t="s">
        <v>168</v>
      </c>
    </row>
    <row r="179" spans="1:9" ht="13.5" thickBot="1">
      <c r="A179" s="576"/>
      <c r="B179" s="577"/>
      <c r="C179" s="577"/>
      <c r="D179" s="578"/>
      <c r="E179" s="580"/>
      <c r="F179" s="133" t="s">
        <v>59</v>
      </c>
      <c r="G179" s="134" t="s">
        <v>295</v>
      </c>
      <c r="H179" s="133" t="s">
        <v>296</v>
      </c>
      <c r="I179" s="585"/>
    </row>
    <row r="180" spans="1:9">
      <c r="A180" s="135">
        <v>1</v>
      </c>
      <c r="B180" s="586" t="s">
        <v>163</v>
      </c>
      <c r="C180" s="587"/>
      <c r="D180" s="588"/>
      <c r="E180" s="136"/>
      <c r="F180" s="137"/>
      <c r="G180" s="137"/>
      <c r="H180" s="137"/>
      <c r="I180" s="138">
        <f>E180+F180-G180-H180</f>
        <v>0</v>
      </c>
    </row>
    <row r="181" spans="1:9">
      <c r="A181" s="148"/>
      <c r="B181" s="589" t="s">
        <v>297</v>
      </c>
      <c r="C181" s="590"/>
      <c r="D181" s="591"/>
      <c r="E181" s="149"/>
      <c r="F181" s="144"/>
      <c r="G181" s="144"/>
      <c r="H181" s="144"/>
      <c r="I181" s="150">
        <f>E181+F181-G181-H181</f>
        <v>0</v>
      </c>
    </row>
    <row r="182" spans="1:9">
      <c r="A182" s="139" t="s">
        <v>178</v>
      </c>
      <c r="B182" s="592" t="s">
        <v>164</v>
      </c>
      <c r="C182" s="593"/>
      <c r="D182" s="594"/>
      <c r="E182" s="140">
        <v>35210.92</v>
      </c>
      <c r="F182" s="141">
        <v>610.21</v>
      </c>
      <c r="G182" s="141"/>
      <c r="H182" s="141"/>
      <c r="I182" s="142">
        <f>E182+F182-G182-H182</f>
        <v>35821.129999999997</v>
      </c>
    </row>
    <row r="183" spans="1:9">
      <c r="A183" s="139"/>
      <c r="B183" s="589" t="s">
        <v>297</v>
      </c>
      <c r="C183" s="590"/>
      <c r="D183" s="591"/>
      <c r="E183" s="151"/>
      <c r="F183" s="141"/>
      <c r="G183" s="141"/>
      <c r="H183" s="141"/>
      <c r="I183" s="141">
        <f>E183+F183-G183-H183</f>
        <v>0</v>
      </c>
    </row>
    <row r="184" spans="1:9" ht="13.5" thickBot="1">
      <c r="A184" s="143" t="s">
        <v>180</v>
      </c>
      <c r="B184" s="592" t="s">
        <v>268</v>
      </c>
      <c r="C184" s="593"/>
      <c r="D184" s="594"/>
      <c r="E184" s="140"/>
      <c r="F184" s="141"/>
      <c r="G184" s="141"/>
      <c r="H184" s="141"/>
      <c r="I184" s="144">
        <f>E184+F184-G184-H184</f>
        <v>0</v>
      </c>
    </row>
    <row r="185" spans="1:9" ht="13.5" thickBot="1">
      <c r="A185" s="595" t="s">
        <v>151</v>
      </c>
      <c r="B185" s="596"/>
      <c r="C185" s="596"/>
      <c r="D185" s="597"/>
      <c r="E185" s="145">
        <f>E180+E182+E184</f>
        <v>35210.92</v>
      </c>
      <c r="F185" s="145">
        <f>F180+F182+F184</f>
        <v>610.21</v>
      </c>
      <c r="G185" s="145">
        <f>G180+G182+G184</f>
        <v>0</v>
      </c>
      <c r="H185" s="145">
        <f>H180+H182+H184</f>
        <v>0</v>
      </c>
      <c r="I185" s="146">
        <f>I180+I182+I184</f>
        <v>35821.129999999997</v>
      </c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 s="147" t="s">
        <v>277</v>
      </c>
      <c r="B187"/>
      <c r="C187"/>
      <c r="D187"/>
      <c r="E187"/>
      <c r="F187"/>
      <c r="G187"/>
      <c r="H187"/>
      <c r="I187"/>
    </row>
    <row r="188" spans="1:9">
      <c r="A188" s="147" t="s">
        <v>417</v>
      </c>
      <c r="B188"/>
      <c r="C188"/>
      <c r="D188"/>
      <c r="E188"/>
      <c r="F188"/>
      <c r="G188"/>
      <c r="H188"/>
      <c r="I188"/>
    </row>
    <row r="190" spans="1:9" ht="14">
      <c r="A190" s="598" t="s">
        <v>385</v>
      </c>
      <c r="B190" s="599"/>
      <c r="C190" s="599"/>
      <c r="D190" s="599"/>
      <c r="E190" s="599"/>
      <c r="F190" s="599"/>
      <c r="G190" s="599"/>
    </row>
    <row r="191" spans="1:9" ht="13.5" thickBot="1">
      <c r="A191" s="152"/>
      <c r="B191" s="153"/>
      <c r="C191" s="154"/>
      <c r="D191" s="154"/>
      <c r="E191" s="154"/>
      <c r="F191" s="154"/>
      <c r="G191" s="154"/>
    </row>
    <row r="192" spans="1:9" ht="13.5" thickBot="1">
      <c r="A192" s="600" t="s">
        <v>146</v>
      </c>
      <c r="B192" s="601"/>
      <c r="C192" s="475" t="s">
        <v>271</v>
      </c>
      <c r="D192" s="117" t="s">
        <v>85</v>
      </c>
      <c r="E192" s="119" t="s">
        <v>298</v>
      </c>
      <c r="F192" s="117" t="s">
        <v>299</v>
      </c>
      <c r="G192" s="132" t="s">
        <v>306</v>
      </c>
    </row>
    <row r="193" spans="1:7" ht="26.25" customHeight="1">
      <c r="A193" s="602" t="s">
        <v>86</v>
      </c>
      <c r="B193" s="603"/>
      <c r="C193" s="155"/>
      <c r="D193" s="155"/>
      <c r="E193" s="155"/>
      <c r="F193" s="155"/>
      <c r="G193" s="156">
        <f>C193+D193-E193-F193</f>
        <v>0</v>
      </c>
    </row>
    <row r="194" spans="1:7" ht="25.5" customHeight="1">
      <c r="A194" s="604" t="s">
        <v>236</v>
      </c>
      <c r="B194" s="605"/>
      <c r="C194" s="157"/>
      <c r="D194" s="157"/>
      <c r="E194" s="157"/>
      <c r="F194" s="157"/>
      <c r="G194" s="158">
        <f t="shared" ref="G194:G201" si="11">C194+D194-E194-F194</f>
        <v>0</v>
      </c>
    </row>
    <row r="195" spans="1:7">
      <c r="A195" s="604" t="s">
        <v>237</v>
      </c>
      <c r="B195" s="605"/>
      <c r="C195" s="157"/>
      <c r="D195" s="157"/>
      <c r="E195" s="157"/>
      <c r="F195" s="157"/>
      <c r="G195" s="158">
        <f t="shared" si="11"/>
        <v>0</v>
      </c>
    </row>
    <row r="196" spans="1:7">
      <c r="A196" s="604" t="s">
        <v>238</v>
      </c>
      <c r="B196" s="605"/>
      <c r="C196" s="157"/>
      <c r="D196" s="157"/>
      <c r="E196" s="157"/>
      <c r="F196" s="157"/>
      <c r="G196" s="158">
        <f t="shared" si="11"/>
        <v>0</v>
      </c>
    </row>
    <row r="197" spans="1:7" ht="38.25" customHeight="1">
      <c r="A197" s="604" t="s">
        <v>300</v>
      </c>
      <c r="B197" s="605"/>
      <c r="C197" s="157"/>
      <c r="D197" s="157"/>
      <c r="E197" s="157"/>
      <c r="F197" s="157"/>
      <c r="G197" s="158">
        <f t="shared" si="11"/>
        <v>0</v>
      </c>
    </row>
    <row r="198" spans="1:7" ht="25.5" customHeight="1">
      <c r="A198" s="606" t="s">
        <v>239</v>
      </c>
      <c r="B198" s="605"/>
      <c r="C198" s="157"/>
      <c r="D198" s="157"/>
      <c r="E198" s="157"/>
      <c r="F198" s="157"/>
      <c r="G198" s="158">
        <f t="shared" si="11"/>
        <v>0</v>
      </c>
    </row>
    <row r="199" spans="1:7">
      <c r="A199" s="606" t="s">
        <v>240</v>
      </c>
      <c r="B199" s="605"/>
      <c r="C199" s="157"/>
      <c r="D199" s="157"/>
      <c r="E199" s="157"/>
      <c r="F199" s="157"/>
      <c r="G199" s="158">
        <f t="shared" si="11"/>
        <v>0</v>
      </c>
    </row>
    <row r="200" spans="1:7" ht="24.75" customHeight="1">
      <c r="A200" s="606" t="s">
        <v>301</v>
      </c>
      <c r="B200" s="605"/>
      <c r="C200" s="157"/>
      <c r="D200" s="157"/>
      <c r="E200" s="157"/>
      <c r="F200" s="157"/>
      <c r="G200" s="158">
        <f t="shared" si="11"/>
        <v>0</v>
      </c>
    </row>
    <row r="201" spans="1:7" ht="27.75" customHeight="1" thickBot="1">
      <c r="A201" s="607" t="s">
        <v>24</v>
      </c>
      <c r="B201" s="608"/>
      <c r="C201" s="159"/>
      <c r="D201" s="159"/>
      <c r="E201" s="159"/>
      <c r="F201" s="159"/>
      <c r="G201" s="160">
        <f t="shared" si="11"/>
        <v>0</v>
      </c>
    </row>
    <row r="202" spans="1:7">
      <c r="A202" s="609" t="s">
        <v>246</v>
      </c>
      <c r="B202" s="603"/>
      <c r="C202" s="161">
        <f>SUM(C203:C222)</f>
        <v>0</v>
      </c>
      <c r="D202" s="161">
        <f>SUM(D203:D222)</f>
        <v>0</v>
      </c>
      <c r="E202" s="161">
        <f>SUM(E203:E222)</f>
        <v>0</v>
      </c>
      <c r="F202" s="161">
        <f>SUM(F203:F222)</f>
        <v>0</v>
      </c>
      <c r="G202" s="162">
        <f>SUM(G203:G222)</f>
        <v>0</v>
      </c>
    </row>
    <row r="203" spans="1:7">
      <c r="A203" s="610" t="s">
        <v>0</v>
      </c>
      <c r="B203" s="605"/>
      <c r="C203" s="163"/>
      <c r="D203" s="163"/>
      <c r="E203" s="164"/>
      <c r="F203" s="164"/>
      <c r="G203" s="158">
        <f t="shared" ref="G203:G222" si="12">C203+D203-E203-F203</f>
        <v>0</v>
      </c>
    </row>
    <row r="204" spans="1:7">
      <c r="A204" s="610" t="s">
        <v>25</v>
      </c>
      <c r="B204" s="605"/>
      <c r="C204" s="163"/>
      <c r="D204" s="163"/>
      <c r="E204" s="164"/>
      <c r="F204" s="164"/>
      <c r="G204" s="158">
        <f t="shared" si="12"/>
        <v>0</v>
      </c>
    </row>
    <row r="205" spans="1:7" ht="13.5" customHeight="1">
      <c r="A205" s="610" t="s">
        <v>1</v>
      </c>
      <c r="B205" s="605"/>
      <c r="C205" s="163"/>
      <c r="D205" s="163"/>
      <c r="E205" s="164"/>
      <c r="F205" s="164"/>
      <c r="G205" s="158">
        <f t="shared" si="12"/>
        <v>0</v>
      </c>
    </row>
    <row r="206" spans="1:7">
      <c r="A206" s="611" t="s">
        <v>21</v>
      </c>
      <c r="B206" s="605"/>
      <c r="C206" s="163"/>
      <c r="D206" s="163"/>
      <c r="E206" s="164"/>
      <c r="F206" s="164"/>
      <c r="G206" s="158">
        <f t="shared" si="12"/>
        <v>0</v>
      </c>
    </row>
    <row r="207" spans="1:7">
      <c r="A207" s="612" t="s">
        <v>2</v>
      </c>
      <c r="B207" s="605"/>
      <c r="C207" s="163"/>
      <c r="D207" s="163"/>
      <c r="E207" s="164"/>
      <c r="F207" s="164"/>
      <c r="G207" s="158">
        <f t="shared" si="12"/>
        <v>0</v>
      </c>
    </row>
    <row r="208" spans="1:7">
      <c r="A208" s="612" t="s">
        <v>3</v>
      </c>
      <c r="B208" s="605"/>
      <c r="C208" s="163"/>
      <c r="D208" s="163"/>
      <c r="E208" s="164"/>
      <c r="F208" s="164"/>
      <c r="G208" s="158">
        <f t="shared" si="12"/>
        <v>0</v>
      </c>
    </row>
    <row r="209" spans="1:7">
      <c r="A209" s="612" t="s">
        <v>4</v>
      </c>
      <c r="B209" s="605"/>
      <c r="C209" s="163"/>
      <c r="D209" s="163"/>
      <c r="E209" s="164"/>
      <c r="F209" s="164"/>
      <c r="G209" s="158">
        <f t="shared" si="12"/>
        <v>0</v>
      </c>
    </row>
    <row r="210" spans="1:7">
      <c r="A210" s="612" t="s">
        <v>5</v>
      </c>
      <c r="B210" s="605"/>
      <c r="C210" s="163"/>
      <c r="D210" s="163"/>
      <c r="E210" s="164"/>
      <c r="F210" s="164"/>
      <c r="G210" s="158">
        <f t="shared" si="12"/>
        <v>0</v>
      </c>
    </row>
    <row r="211" spans="1:7">
      <c r="A211" s="612" t="s">
        <v>6</v>
      </c>
      <c r="B211" s="605"/>
      <c r="C211" s="163"/>
      <c r="D211" s="163"/>
      <c r="E211" s="164"/>
      <c r="F211" s="164"/>
      <c r="G211" s="158">
        <f t="shared" si="12"/>
        <v>0</v>
      </c>
    </row>
    <row r="212" spans="1:7">
      <c r="A212" s="612" t="s">
        <v>7</v>
      </c>
      <c r="B212" s="605"/>
      <c r="C212" s="163"/>
      <c r="D212" s="163"/>
      <c r="E212" s="164"/>
      <c r="F212" s="164"/>
      <c r="G212" s="158">
        <f t="shared" si="12"/>
        <v>0</v>
      </c>
    </row>
    <row r="213" spans="1:7">
      <c r="A213" s="612" t="s">
        <v>8</v>
      </c>
      <c r="B213" s="605"/>
      <c r="C213" s="163"/>
      <c r="D213" s="163"/>
      <c r="E213" s="164"/>
      <c r="F213" s="164"/>
      <c r="G213" s="158">
        <f t="shared" si="12"/>
        <v>0</v>
      </c>
    </row>
    <row r="214" spans="1:7">
      <c r="A214" s="612" t="s">
        <v>9</v>
      </c>
      <c r="B214" s="605"/>
      <c r="C214" s="163"/>
      <c r="D214" s="163"/>
      <c r="E214" s="164"/>
      <c r="F214" s="164"/>
      <c r="G214" s="158">
        <f t="shared" si="12"/>
        <v>0</v>
      </c>
    </row>
    <row r="215" spans="1:7">
      <c r="A215" s="612" t="s">
        <v>10</v>
      </c>
      <c r="B215" s="605"/>
      <c r="C215" s="163"/>
      <c r="D215" s="163"/>
      <c r="E215" s="164"/>
      <c r="F215" s="164"/>
      <c r="G215" s="158">
        <f t="shared" si="12"/>
        <v>0</v>
      </c>
    </row>
    <row r="216" spans="1:7">
      <c r="A216" s="613" t="s">
        <v>16</v>
      </c>
      <c r="B216" s="605"/>
      <c r="C216" s="163"/>
      <c r="D216" s="163"/>
      <c r="E216" s="164"/>
      <c r="F216" s="164"/>
      <c r="G216" s="158">
        <f>C216+D216-E216-F216</f>
        <v>0</v>
      </c>
    </row>
    <row r="217" spans="1:7">
      <c r="A217" s="613" t="s">
        <v>17</v>
      </c>
      <c r="B217" s="605"/>
      <c r="C217" s="163"/>
      <c r="D217" s="163"/>
      <c r="E217" s="164"/>
      <c r="F217" s="164"/>
      <c r="G217" s="158">
        <f>C217+D217-E217-F217</f>
        <v>0</v>
      </c>
    </row>
    <row r="218" spans="1:7">
      <c r="A218" s="611" t="s">
        <v>18</v>
      </c>
      <c r="B218" s="605"/>
      <c r="C218" s="163"/>
      <c r="D218" s="163"/>
      <c r="E218" s="164"/>
      <c r="F218" s="164"/>
      <c r="G218" s="158">
        <f t="shared" si="12"/>
        <v>0</v>
      </c>
    </row>
    <row r="219" spans="1:7">
      <c r="A219" s="611" t="s">
        <v>19</v>
      </c>
      <c r="B219" s="605"/>
      <c r="C219" s="163"/>
      <c r="D219" s="163"/>
      <c r="E219" s="164"/>
      <c r="F219" s="164"/>
      <c r="G219" s="158">
        <f t="shared" si="12"/>
        <v>0</v>
      </c>
    </row>
    <row r="220" spans="1:7">
      <c r="A220" s="613" t="s">
        <v>418</v>
      </c>
      <c r="B220" s="605"/>
      <c r="C220" s="163"/>
      <c r="D220" s="163"/>
      <c r="E220" s="164"/>
      <c r="F220" s="164"/>
      <c r="G220" s="158">
        <f t="shared" si="12"/>
        <v>0</v>
      </c>
    </row>
    <row r="221" spans="1:7">
      <c r="A221" s="613" t="s">
        <v>20</v>
      </c>
      <c r="B221" s="605"/>
      <c r="C221" s="163"/>
      <c r="D221" s="163"/>
      <c r="E221" s="164"/>
      <c r="F221" s="164"/>
      <c r="G221" s="158">
        <f t="shared" si="12"/>
        <v>0</v>
      </c>
    </row>
    <row r="222" spans="1:7" ht="13.5" thickBot="1">
      <c r="A222" s="614" t="s">
        <v>302</v>
      </c>
      <c r="B222" s="608"/>
      <c r="C222" s="165"/>
      <c r="D222" s="165"/>
      <c r="E222" s="164"/>
      <c r="F222" s="164"/>
      <c r="G222" s="158">
        <f t="shared" si="12"/>
        <v>0</v>
      </c>
    </row>
    <row r="223" spans="1:7" ht="13.5" thickBot="1">
      <c r="A223" s="615" t="s">
        <v>38</v>
      </c>
      <c r="B223" s="616"/>
      <c r="C223" s="166">
        <f>SUM(C193:C202)</f>
        <v>0</v>
      </c>
      <c r="D223" s="166">
        <f>SUM(D193:D202)</f>
        <v>0</v>
      </c>
      <c r="E223" s="166">
        <f>SUM(E193:E202)</f>
        <v>0</v>
      </c>
      <c r="F223" s="166">
        <f>SUM(F193:F202)</f>
        <v>0</v>
      </c>
      <c r="G223" s="466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>
      <c r="A225" s="13"/>
      <c r="B225" s="13"/>
      <c r="C225" s="13"/>
      <c r="D225" s="13"/>
      <c r="E225" s="13"/>
      <c r="F225" s="13"/>
      <c r="G225" s="13"/>
    </row>
    <row r="226" spans="1:7" ht="14">
      <c r="A226" s="566" t="s">
        <v>384</v>
      </c>
      <c r="B226" s="617"/>
      <c r="C226" s="617"/>
    </row>
    <row r="227" spans="1:7" ht="14">
      <c r="A227" s="28"/>
      <c r="B227" s="28"/>
      <c r="C227" s="28"/>
    </row>
    <row r="228" spans="1:7" ht="18" thickBot="1">
      <c r="A228" s="173"/>
      <c r="B228" s="173"/>
      <c r="C228" s="173"/>
    </row>
    <row r="229" spans="1:7" ht="13.5" thickBot="1">
      <c r="A229" s="615" t="s">
        <v>121</v>
      </c>
      <c r="B229" s="618"/>
      <c r="C229" s="474" t="s">
        <v>167</v>
      </c>
      <c r="D229" s="174" t="s">
        <v>168</v>
      </c>
    </row>
    <row r="230" spans="1:7" ht="13.5" thickBot="1">
      <c r="A230" s="615" t="s">
        <v>362</v>
      </c>
      <c r="B230" s="618"/>
      <c r="C230" s="474"/>
      <c r="D230" s="174"/>
    </row>
    <row r="231" spans="1:7">
      <c r="A231" s="619" t="s">
        <v>303</v>
      </c>
      <c r="B231" s="620"/>
      <c r="C231" s="176"/>
      <c r="D231" s="177"/>
    </row>
    <row r="232" spans="1:7">
      <c r="A232" s="621" t="s">
        <v>304</v>
      </c>
      <c r="B232" s="622"/>
      <c r="C232" s="178"/>
      <c r="D232" s="129"/>
    </row>
    <row r="233" spans="1:7" ht="13.5" thickBot="1">
      <c r="A233" s="623" t="s">
        <v>305</v>
      </c>
      <c r="B233" s="624"/>
      <c r="C233" s="178"/>
      <c r="D233" s="129"/>
    </row>
    <row r="234" spans="1:7" ht="26.25" customHeight="1" thickBot="1">
      <c r="A234" s="615" t="s">
        <v>363</v>
      </c>
      <c r="B234" s="618"/>
      <c r="C234" s="244">
        <f>SUM(C235:C237)</f>
        <v>0</v>
      </c>
      <c r="D234" s="175">
        <f>SUM(D235:D237)</f>
        <v>0</v>
      </c>
    </row>
    <row r="235" spans="1:7" ht="25.5" customHeight="1">
      <c r="A235" s="619" t="s">
        <v>303</v>
      </c>
      <c r="B235" s="620"/>
      <c r="C235" s="176"/>
      <c r="D235" s="177"/>
    </row>
    <row r="236" spans="1:7">
      <c r="A236" s="621" t="s">
        <v>304</v>
      </c>
      <c r="B236" s="622"/>
      <c r="C236" s="178"/>
      <c r="D236" s="129"/>
    </row>
    <row r="237" spans="1:7" ht="13.5" thickBot="1">
      <c r="A237" s="623" t="s">
        <v>305</v>
      </c>
      <c r="B237" s="624"/>
      <c r="C237" s="178"/>
      <c r="D237" s="129"/>
    </row>
    <row r="238" spans="1:7" ht="26.25" customHeight="1" thickBot="1">
      <c r="A238" s="615" t="s">
        <v>364</v>
      </c>
      <c r="B238" s="618"/>
      <c r="C238" s="179">
        <f>SUM(C239:C241)</f>
        <v>0</v>
      </c>
      <c r="D238" s="118">
        <f>SUM(D239:D241)</f>
        <v>0</v>
      </c>
    </row>
    <row r="239" spans="1:7" ht="25.5" customHeight="1">
      <c r="A239" s="619" t="s">
        <v>303</v>
      </c>
      <c r="B239" s="620"/>
      <c r="C239" s="176"/>
      <c r="D239" s="177"/>
    </row>
    <row r="240" spans="1:7">
      <c r="A240" s="621" t="s">
        <v>304</v>
      </c>
      <c r="B240" s="622"/>
      <c r="C240" s="178"/>
      <c r="D240" s="129"/>
    </row>
    <row r="241" spans="1:5" ht="13.5" thickBot="1">
      <c r="A241" s="623" t="s">
        <v>305</v>
      </c>
      <c r="B241" s="624"/>
      <c r="C241" s="178"/>
      <c r="D241" s="129"/>
    </row>
    <row r="242" spans="1:5" ht="13.5" thickBot="1">
      <c r="A242" s="615" t="s">
        <v>22</v>
      </c>
      <c r="B242" s="618"/>
      <c r="C242" s="245">
        <f>C234+C238</f>
        <v>0</v>
      </c>
      <c r="D242" s="118">
        <f>D234+D238</f>
        <v>0</v>
      </c>
    </row>
    <row r="245" spans="1:5" ht="60.75" customHeight="1">
      <c r="A245" s="566" t="s">
        <v>433</v>
      </c>
      <c r="B245" s="617"/>
      <c r="C245" s="617"/>
      <c r="D245" s="567"/>
    </row>
    <row r="246" spans="1:5" ht="13.5" thickBot="1">
      <c r="A246" s="3"/>
      <c r="B246" s="3"/>
      <c r="C246" s="3"/>
    </row>
    <row r="247" spans="1:5" ht="13.5" thickBot="1">
      <c r="A247" s="625" t="s">
        <v>93</v>
      </c>
      <c r="B247" s="626"/>
      <c r="C247" s="243" t="s">
        <v>271</v>
      </c>
      <c r="D247" s="167" t="s">
        <v>306</v>
      </c>
    </row>
    <row r="248" spans="1:5" ht="25.5" customHeight="1">
      <c r="A248" s="627" t="s">
        <v>307</v>
      </c>
      <c r="B248" s="628"/>
      <c r="C248" s="168"/>
      <c r="D248" s="169"/>
    </row>
    <row r="249" spans="1:5" ht="26.25" customHeight="1" thickBot="1">
      <c r="A249" s="629" t="s">
        <v>308</v>
      </c>
      <c r="B249" s="630"/>
      <c r="C249" s="183"/>
      <c r="D249" s="170"/>
    </row>
    <row r="250" spans="1:5" ht="13.5" thickBot="1">
      <c r="A250" s="631" t="s">
        <v>38</v>
      </c>
      <c r="B250" s="632"/>
      <c r="C250" s="171">
        <f>SUM(C248:C249)</f>
        <v>0</v>
      </c>
      <c r="D250" s="172">
        <f>SUM(D248:D249)</f>
        <v>0</v>
      </c>
    </row>
    <row r="256" spans="1:5" ht="14">
      <c r="A256" s="633" t="s">
        <v>383</v>
      </c>
      <c r="B256" s="634"/>
      <c r="C256" s="634"/>
      <c r="D256" s="634"/>
      <c r="E256" s="634"/>
    </row>
    <row r="257" spans="1:5" ht="13.5" thickBot="1">
      <c r="A257" s="184"/>
      <c r="B257" s="185"/>
      <c r="C257" s="185"/>
      <c r="D257" s="185"/>
      <c r="E257" s="185"/>
    </row>
    <row r="258" spans="1:5" ht="13.5" thickBot="1">
      <c r="A258" s="344" t="s">
        <v>309</v>
      </c>
      <c r="B258" s="635" t="s">
        <v>116</v>
      </c>
      <c r="C258" s="636"/>
      <c r="D258" s="635" t="s">
        <v>310</v>
      </c>
      <c r="E258" s="636"/>
    </row>
    <row r="259" spans="1:5" ht="13.5" thickBot="1">
      <c r="A259" s="460"/>
      <c r="B259" s="187" t="s">
        <v>312</v>
      </c>
      <c r="C259" s="248" t="s">
        <v>313</v>
      </c>
      <c r="D259" s="249" t="s">
        <v>314</v>
      </c>
      <c r="E259" s="248" t="s">
        <v>315</v>
      </c>
    </row>
    <row r="260" spans="1:5" ht="13.5" thickBot="1">
      <c r="A260" s="186" t="s">
        <v>311</v>
      </c>
      <c r="B260" s="635"/>
      <c r="C260" s="637"/>
      <c r="D260" s="637"/>
      <c r="E260" s="638"/>
    </row>
    <row r="261" spans="1:5">
      <c r="A261" s="247" t="s">
        <v>316</v>
      </c>
      <c r="B261" s="188"/>
      <c r="C261" s="188"/>
      <c r="D261" s="189"/>
      <c r="E261" s="188"/>
    </row>
    <row r="262" spans="1:5" ht="26">
      <c r="A262" s="247" t="s">
        <v>317</v>
      </c>
      <c r="B262" s="188"/>
      <c r="C262" s="188"/>
      <c r="D262" s="189"/>
      <c r="E262" s="188"/>
    </row>
    <row r="263" spans="1:5">
      <c r="A263" s="247" t="s">
        <v>318</v>
      </c>
      <c r="B263" s="188"/>
      <c r="C263" s="188"/>
      <c r="D263" s="189"/>
      <c r="E263" s="188"/>
    </row>
    <row r="264" spans="1:5">
      <c r="A264" s="247" t="s">
        <v>434</v>
      </c>
      <c r="B264" s="190"/>
      <c r="C264" s="190"/>
      <c r="D264" s="191"/>
      <c r="E264" s="190"/>
    </row>
    <row r="265" spans="1:5">
      <c r="A265" s="457" t="s">
        <v>73</v>
      </c>
      <c r="B265" s="190"/>
      <c r="C265" s="190"/>
      <c r="D265" s="191"/>
      <c r="E265" s="190"/>
    </row>
    <row r="266" spans="1:5" ht="13.5" thickBot="1">
      <c r="A266" s="463" t="s">
        <v>73</v>
      </c>
      <c r="B266" s="461"/>
      <c r="C266" s="461"/>
      <c r="D266" s="462"/>
      <c r="E266" s="461"/>
    </row>
    <row r="267" spans="1:5" ht="13.5" thickBot="1">
      <c r="A267" s="192" t="s">
        <v>38</v>
      </c>
      <c r="B267" s="103">
        <f>SUM(B261:B264)</f>
        <v>0</v>
      </c>
      <c r="C267" s="103">
        <f>SUM(C261:C264)</f>
        <v>0</v>
      </c>
      <c r="D267" s="103">
        <f>SUM(D261:D264)</f>
        <v>0</v>
      </c>
      <c r="E267" s="103">
        <f>SUM(E261:E264)</f>
        <v>0</v>
      </c>
    </row>
    <row r="268" spans="1:5" ht="13.5" thickBot="1">
      <c r="A268" s="186" t="s">
        <v>319</v>
      </c>
      <c r="B268" s="635"/>
      <c r="C268" s="637"/>
      <c r="D268" s="637"/>
      <c r="E268" s="638"/>
    </row>
    <row r="269" spans="1:5">
      <c r="A269" s="247" t="s">
        <v>316</v>
      </c>
      <c r="B269" s="188"/>
      <c r="C269" s="188"/>
      <c r="D269" s="189"/>
      <c r="E269" s="188"/>
    </row>
    <row r="270" spans="1:5" ht="26">
      <c r="A270" s="247" t="s">
        <v>317</v>
      </c>
      <c r="B270" s="188"/>
      <c r="C270" s="188"/>
      <c r="D270" s="189"/>
      <c r="E270" s="188"/>
    </row>
    <row r="271" spans="1:5">
      <c r="A271" s="247" t="s">
        <v>318</v>
      </c>
      <c r="B271" s="188"/>
      <c r="C271" s="188"/>
      <c r="D271" s="189"/>
      <c r="E271" s="188"/>
    </row>
    <row r="272" spans="1:5">
      <c r="A272" s="247" t="s">
        <v>434</v>
      </c>
      <c r="B272" s="190"/>
      <c r="C272" s="190"/>
      <c r="D272" s="191"/>
      <c r="E272" s="190"/>
    </row>
    <row r="273" spans="1:7">
      <c r="A273" s="457" t="s">
        <v>73</v>
      </c>
      <c r="B273" s="190"/>
      <c r="C273" s="190"/>
      <c r="D273" s="191"/>
      <c r="E273" s="190"/>
    </row>
    <row r="274" spans="1:7" ht="13.5" thickBot="1">
      <c r="A274" s="463" t="s">
        <v>73</v>
      </c>
      <c r="B274" s="461"/>
      <c r="C274" s="461"/>
      <c r="D274" s="462"/>
      <c r="E274" s="461"/>
    </row>
    <row r="275" spans="1:7" ht="13.5" thickBot="1">
      <c r="A275" s="193" t="s">
        <v>38</v>
      </c>
      <c r="B275" s="103">
        <f>SUM(B269:B272)</f>
        <v>0</v>
      </c>
      <c r="C275" s="103">
        <f>SUM(C269:C272)</f>
        <v>0</v>
      </c>
      <c r="D275" s="103">
        <f>SUM(D269:D272)</f>
        <v>0</v>
      </c>
      <c r="E275" s="103">
        <f>SUM(E269:E272)</f>
        <v>0</v>
      </c>
    </row>
    <row r="278" spans="1:7" ht="29.25" customHeight="1">
      <c r="A278" s="566" t="s">
        <v>382</v>
      </c>
      <c r="B278" s="617"/>
      <c r="C278" s="617"/>
      <c r="D278" s="567"/>
      <c r="G278" s="441"/>
    </row>
    <row r="279" spans="1:7" ht="13.5" thickBot="1">
      <c r="A279" s="194"/>
      <c r="B279" s="182"/>
      <c r="C279" s="182"/>
      <c r="G279" s="441"/>
    </row>
    <row r="280" spans="1:7" ht="65.5" thickBot="1">
      <c r="A280" s="568" t="s">
        <v>169</v>
      </c>
      <c r="B280" s="570"/>
      <c r="C280" s="243" t="s">
        <v>271</v>
      </c>
      <c r="D280" s="167" t="s">
        <v>168</v>
      </c>
      <c r="E280" s="167" t="s">
        <v>409</v>
      </c>
      <c r="G280" s="438"/>
    </row>
    <row r="281" spans="1:7" ht="25.5" customHeight="1">
      <c r="A281" s="639" t="s">
        <v>129</v>
      </c>
      <c r="B281" s="640"/>
      <c r="C281" s="195"/>
      <c r="D281" s="196"/>
      <c r="E281" s="196"/>
      <c r="G281" s="438"/>
    </row>
    <row r="282" spans="1:7" ht="14">
      <c r="A282" s="641" t="s">
        <v>320</v>
      </c>
      <c r="B282" s="642"/>
      <c r="C282" s="197"/>
      <c r="D282" s="129"/>
      <c r="E282" s="129"/>
      <c r="G282" s="438"/>
    </row>
    <row r="283" spans="1:7" ht="25.5" customHeight="1">
      <c r="A283" s="643" t="s">
        <v>247</v>
      </c>
      <c r="B283" s="644"/>
      <c r="C283" s="198"/>
      <c r="D283" s="199"/>
      <c r="E283" s="199"/>
      <c r="G283" s="442"/>
    </row>
    <row r="284" spans="1:7" ht="14">
      <c r="A284" s="645" t="s">
        <v>130</v>
      </c>
      <c r="B284" s="646"/>
      <c r="C284" s="197"/>
      <c r="D284" s="129"/>
      <c r="E284" s="129"/>
      <c r="G284" s="438"/>
    </row>
    <row r="285" spans="1:7" ht="14">
      <c r="A285" s="641" t="s">
        <v>406</v>
      </c>
      <c r="B285" s="642"/>
      <c r="C285" s="200"/>
      <c r="D285" s="201"/>
      <c r="E285" s="201"/>
      <c r="G285" s="438"/>
    </row>
    <row r="286" spans="1:7" ht="14">
      <c r="A286" s="641" t="s">
        <v>407</v>
      </c>
      <c r="B286" s="642"/>
      <c r="C286" s="200"/>
      <c r="D286" s="201"/>
      <c r="E286" s="201"/>
      <c r="G286" s="438"/>
    </row>
    <row r="287" spans="1:7" ht="14">
      <c r="A287" s="641" t="s">
        <v>408</v>
      </c>
      <c r="B287" s="642"/>
      <c r="C287" s="443"/>
      <c r="D287" s="201"/>
      <c r="E287" s="201"/>
      <c r="G287" s="438"/>
    </row>
    <row r="288" spans="1:7">
      <c r="A288" s="641" t="s">
        <v>131</v>
      </c>
      <c r="B288" s="642"/>
      <c r="C288" s="444"/>
      <c r="D288" s="129"/>
      <c r="E288" s="129"/>
    </row>
    <row r="289" spans="1:5" ht="13.5" thickBot="1">
      <c r="A289" s="647" t="s">
        <v>42</v>
      </c>
      <c r="B289" s="648"/>
      <c r="C289" s="439"/>
      <c r="D289" s="440"/>
      <c r="E289" s="440"/>
    </row>
    <row r="290" spans="1:5" ht="13.5" thickBot="1">
      <c r="A290" s="649" t="s">
        <v>151</v>
      </c>
      <c r="B290" s="650"/>
      <c r="C290" s="224">
        <f>C281+C282+C284+C288</f>
        <v>0</v>
      </c>
      <c r="D290" s="202">
        <f>D281+D282+D284+D288</f>
        <v>0</v>
      </c>
      <c r="E290" s="202"/>
    </row>
    <row r="291" spans="1:5" ht="14">
      <c r="A291" s="598" t="s">
        <v>381</v>
      </c>
      <c r="B291" s="599"/>
      <c r="C291" s="599"/>
      <c r="D291" s="599"/>
    </row>
    <row r="292" spans="1:5" ht="13.5" thickBot="1">
      <c r="A292" s="152"/>
      <c r="B292" s="153"/>
      <c r="C292" s="154"/>
      <c r="D292" s="154"/>
    </row>
    <row r="293" spans="1:5" ht="13.5" thickBot="1">
      <c r="A293" s="651" t="s">
        <v>146</v>
      </c>
      <c r="B293" s="652"/>
      <c r="C293" s="475" t="s">
        <v>271</v>
      </c>
      <c r="D293" s="132" t="s">
        <v>306</v>
      </c>
    </row>
    <row r="294" spans="1:5" ht="32.25" customHeight="1" thickBot="1">
      <c r="A294" s="653" t="s">
        <v>241</v>
      </c>
      <c r="B294" s="636"/>
      <c r="C294" s="203"/>
      <c r="D294" s="204"/>
    </row>
    <row r="295" spans="1:5" ht="13.5" thickBot="1">
      <c r="A295" s="653" t="s">
        <v>242</v>
      </c>
      <c r="B295" s="636"/>
      <c r="C295" s="203"/>
      <c r="D295" s="204"/>
    </row>
    <row r="296" spans="1:5" ht="13.5" thickBot="1">
      <c r="A296" s="653" t="s">
        <v>243</v>
      </c>
      <c r="B296" s="636"/>
      <c r="C296" s="203"/>
      <c r="D296" s="204"/>
    </row>
    <row r="297" spans="1:5" ht="25.5" customHeight="1" thickBot="1">
      <c r="A297" s="653" t="s">
        <v>321</v>
      </c>
      <c r="B297" s="636"/>
      <c r="C297" s="203"/>
      <c r="D297" s="204"/>
    </row>
    <row r="298" spans="1:5" ht="27" customHeight="1" thickBot="1">
      <c r="A298" s="653" t="s">
        <v>244</v>
      </c>
      <c r="B298" s="636"/>
      <c r="C298" s="203"/>
      <c r="D298" s="204"/>
    </row>
    <row r="299" spans="1:5" ht="13.5" thickBot="1">
      <c r="A299" s="654" t="s">
        <v>245</v>
      </c>
      <c r="B299" s="636"/>
      <c r="C299" s="203"/>
      <c r="D299" s="204"/>
    </row>
    <row r="300" spans="1:5" ht="29.25" customHeight="1" thickBot="1">
      <c r="A300" s="654" t="s">
        <v>322</v>
      </c>
      <c r="B300" s="636"/>
      <c r="C300" s="203"/>
      <c r="D300" s="204"/>
    </row>
    <row r="301" spans="1:5" ht="25.5" customHeight="1" thickBot="1">
      <c r="A301" s="654" t="s">
        <v>26</v>
      </c>
      <c r="B301" s="636"/>
      <c r="C301" s="203"/>
      <c r="D301" s="204"/>
    </row>
    <row r="302" spans="1:5" ht="13.5" thickBot="1">
      <c r="A302" s="654" t="s">
        <v>27</v>
      </c>
      <c r="B302" s="655"/>
      <c r="C302" s="210">
        <f>SUM(C303:C322)</f>
        <v>0</v>
      </c>
      <c r="D302" s="211">
        <f>SUM(D303:D322)</f>
        <v>0</v>
      </c>
    </row>
    <row r="303" spans="1:5">
      <c r="A303" s="656" t="s">
        <v>0</v>
      </c>
      <c r="B303" s="603"/>
      <c r="C303" s="205"/>
      <c r="D303" s="206"/>
    </row>
    <row r="304" spans="1:5">
      <c r="A304" s="610" t="s">
        <v>25</v>
      </c>
      <c r="B304" s="605"/>
      <c r="C304" s="207"/>
      <c r="D304" s="206"/>
    </row>
    <row r="305" spans="1:4">
      <c r="A305" s="612" t="s">
        <v>1</v>
      </c>
      <c r="B305" s="605"/>
      <c r="C305" s="207"/>
      <c r="D305" s="206"/>
    </row>
    <row r="306" spans="1:4" ht="24.75" customHeight="1">
      <c r="A306" s="611" t="s">
        <v>21</v>
      </c>
      <c r="B306" s="605"/>
      <c r="C306" s="207"/>
      <c r="D306" s="206"/>
    </row>
    <row r="307" spans="1:4">
      <c r="A307" s="612" t="s">
        <v>2</v>
      </c>
      <c r="B307" s="605"/>
      <c r="C307" s="207"/>
      <c r="D307" s="206"/>
    </row>
    <row r="308" spans="1:4">
      <c r="A308" s="612" t="s">
        <v>3</v>
      </c>
      <c r="B308" s="605"/>
      <c r="C308" s="207"/>
      <c r="D308" s="206"/>
    </row>
    <row r="309" spans="1:4">
      <c r="A309" s="612" t="s">
        <v>4</v>
      </c>
      <c r="B309" s="605"/>
      <c r="C309" s="207"/>
      <c r="D309" s="206"/>
    </row>
    <row r="310" spans="1:4">
      <c r="A310" s="612" t="s">
        <v>5</v>
      </c>
      <c r="B310" s="605"/>
      <c r="C310" s="163"/>
      <c r="D310" s="208"/>
    </row>
    <row r="311" spans="1:4">
      <c r="A311" s="612" t="s">
        <v>6</v>
      </c>
      <c r="B311" s="605"/>
      <c r="C311" s="163"/>
      <c r="D311" s="208"/>
    </row>
    <row r="312" spans="1:4">
      <c r="A312" s="612" t="s">
        <v>7</v>
      </c>
      <c r="B312" s="605"/>
      <c r="C312" s="163"/>
      <c r="D312" s="208"/>
    </row>
    <row r="313" spans="1:4">
      <c r="A313" s="612" t="s">
        <v>8</v>
      </c>
      <c r="B313" s="605"/>
      <c r="C313" s="163"/>
      <c r="D313" s="208"/>
    </row>
    <row r="314" spans="1:4">
      <c r="A314" s="612" t="s">
        <v>9</v>
      </c>
      <c r="B314" s="605"/>
      <c r="C314" s="163"/>
      <c r="D314" s="208"/>
    </row>
    <row r="315" spans="1:4">
      <c r="A315" s="612" t="s">
        <v>10</v>
      </c>
      <c r="B315" s="605"/>
      <c r="C315" s="163"/>
      <c r="D315" s="208"/>
    </row>
    <row r="316" spans="1:4">
      <c r="A316" s="613" t="s">
        <v>16</v>
      </c>
      <c r="B316" s="605"/>
      <c r="C316" s="163"/>
      <c r="D316" s="208"/>
    </row>
    <row r="317" spans="1:4">
      <c r="A317" s="613" t="s">
        <v>17</v>
      </c>
      <c r="B317" s="605"/>
      <c r="C317" s="163"/>
      <c r="D317" s="208"/>
    </row>
    <row r="318" spans="1:4">
      <c r="A318" s="611" t="s">
        <v>18</v>
      </c>
      <c r="B318" s="605"/>
      <c r="C318" s="163"/>
      <c r="D318" s="208"/>
    </row>
    <row r="319" spans="1:4">
      <c r="A319" s="611" t="s">
        <v>19</v>
      </c>
      <c r="B319" s="605"/>
      <c r="C319" s="163"/>
      <c r="D319" s="208"/>
    </row>
    <row r="320" spans="1:4">
      <c r="A320" s="613" t="s">
        <v>418</v>
      </c>
      <c r="B320" s="605"/>
      <c r="C320" s="163"/>
      <c r="D320" s="208"/>
    </row>
    <row r="321" spans="1:8">
      <c r="A321" s="613" t="s">
        <v>20</v>
      </c>
      <c r="B321" s="605"/>
      <c r="C321" s="163"/>
      <c r="D321" s="208"/>
    </row>
    <row r="322" spans="1:8" ht="13.5" thickBot="1">
      <c r="A322" s="614" t="s">
        <v>302</v>
      </c>
      <c r="B322" s="608"/>
      <c r="C322" s="165"/>
      <c r="D322" s="208"/>
    </row>
    <row r="323" spans="1:8" ht="13.5" thickBot="1">
      <c r="A323" s="615" t="s">
        <v>38</v>
      </c>
      <c r="B323" s="636"/>
      <c r="C323" s="118">
        <f>SUM(C294:C304)</f>
        <v>0</v>
      </c>
      <c r="D323" s="118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>
      <c r="A326" s="657"/>
      <c r="B326" s="658"/>
      <c r="C326" s="658"/>
      <c r="D326"/>
    </row>
    <row r="329" spans="1:8" ht="14">
      <c r="A329" s="659" t="s">
        <v>380</v>
      </c>
      <c r="B329" s="659"/>
      <c r="C329" s="659"/>
    </row>
    <row r="330" spans="1:8" ht="15.5" thickBot="1">
      <c r="A330" s="213"/>
      <c r="B330" s="154"/>
      <c r="C330" s="154"/>
    </row>
    <row r="331" spans="1:8" ht="13.5" thickBot="1">
      <c r="A331" s="615" t="s">
        <v>75</v>
      </c>
      <c r="B331" s="660"/>
      <c r="C331" s="223" t="s">
        <v>167</v>
      </c>
      <c r="D331" s="132" t="s">
        <v>168</v>
      </c>
      <c r="G331" s="661"/>
      <c r="H331" s="661"/>
    </row>
    <row r="332" spans="1:8" ht="13.5" thickBot="1">
      <c r="A332" s="662" t="s">
        <v>76</v>
      </c>
      <c r="B332" s="663"/>
      <c r="C332" s="224">
        <f>SUM(C333:C342)</f>
        <v>0</v>
      </c>
      <c r="D332" s="214">
        <f>SUM(D333:D342)</f>
        <v>0</v>
      </c>
      <c r="G332" s="661"/>
      <c r="H332" s="661"/>
    </row>
    <row r="333" spans="1:8" ht="55.5" customHeight="1">
      <c r="A333" s="586" t="s">
        <v>419</v>
      </c>
      <c r="B333" s="588"/>
      <c r="C333" s="226"/>
      <c r="D333" s="227"/>
      <c r="G333" s="661"/>
      <c r="H333" s="661"/>
    </row>
    <row r="334" spans="1:8">
      <c r="A334" s="664" t="s">
        <v>170</v>
      </c>
      <c r="B334" s="665"/>
      <c r="C334" s="215"/>
      <c r="D334" s="216"/>
    </row>
    <row r="335" spans="1:8">
      <c r="A335" s="666" t="s">
        <v>77</v>
      </c>
      <c r="B335" s="667"/>
      <c r="C335" s="217"/>
      <c r="D335" s="218"/>
    </row>
    <row r="336" spans="1:8" ht="28.5" customHeight="1">
      <c r="A336" s="668" t="s">
        <v>171</v>
      </c>
      <c r="B336" s="669"/>
      <c r="C336" s="217"/>
      <c r="D336" s="218"/>
    </row>
    <row r="337" spans="1:4" ht="32.25" customHeight="1">
      <c r="A337" s="668" t="s">
        <v>172</v>
      </c>
      <c r="B337" s="669"/>
      <c r="C337" s="217"/>
      <c r="D337" s="218"/>
    </row>
    <row r="338" spans="1:4">
      <c r="A338" s="670" t="s">
        <v>173</v>
      </c>
      <c r="B338" s="671"/>
      <c r="C338" s="217"/>
      <c r="D338" s="218"/>
    </row>
    <row r="339" spans="1:4">
      <c r="A339" s="670" t="s">
        <v>174</v>
      </c>
      <c r="B339" s="671"/>
      <c r="C339" s="217"/>
      <c r="D339" s="218"/>
    </row>
    <row r="340" spans="1:4">
      <c r="A340" s="666" t="s">
        <v>78</v>
      </c>
      <c r="B340" s="667"/>
      <c r="C340" s="197"/>
      <c r="D340" s="219"/>
    </row>
    <row r="341" spans="1:4">
      <c r="A341" s="670" t="s">
        <v>175</v>
      </c>
      <c r="B341" s="671"/>
      <c r="C341" s="197"/>
      <c r="D341" s="219"/>
    </row>
    <row r="342" spans="1:4" ht="13.5" thickBot="1">
      <c r="A342" s="672" t="s">
        <v>42</v>
      </c>
      <c r="B342" s="673"/>
      <c r="C342" s="200"/>
      <c r="D342" s="220"/>
    </row>
    <row r="343" spans="1:4" ht="13.5" thickBot="1">
      <c r="A343" s="662" t="s">
        <v>79</v>
      </c>
      <c r="B343" s="663"/>
      <c r="C343" s="224">
        <f>SUM(C344:C353)</f>
        <v>901.11</v>
      </c>
      <c r="D343" s="202">
        <f>SUM(D344:D353)</f>
        <v>967.49</v>
      </c>
    </row>
    <row r="344" spans="1:4" ht="59.25" customHeight="1">
      <c r="A344" s="586" t="s">
        <v>419</v>
      </c>
      <c r="B344" s="588"/>
      <c r="C344" s="215"/>
      <c r="D344" s="216"/>
    </row>
    <row r="345" spans="1:4">
      <c r="A345" s="664" t="s">
        <v>170</v>
      </c>
      <c r="B345" s="665"/>
      <c r="C345" s="215"/>
      <c r="D345" s="216"/>
    </row>
    <row r="346" spans="1:4">
      <c r="A346" s="666" t="s">
        <v>77</v>
      </c>
      <c r="B346" s="667"/>
      <c r="C346" s="217"/>
      <c r="D346" s="218"/>
    </row>
    <row r="347" spans="1:4" ht="27.75" customHeight="1">
      <c r="A347" s="668" t="s">
        <v>171</v>
      </c>
      <c r="B347" s="669"/>
      <c r="C347" s="217">
        <v>507.87</v>
      </c>
      <c r="D347" s="218">
        <v>419.4</v>
      </c>
    </row>
    <row r="348" spans="1:4" ht="24.75" customHeight="1">
      <c r="A348" s="668" t="s">
        <v>172</v>
      </c>
      <c r="B348" s="669"/>
      <c r="C348" s="217">
        <v>1.8</v>
      </c>
      <c r="D348" s="218"/>
    </row>
    <row r="349" spans="1:4">
      <c r="A349" s="668" t="s">
        <v>173</v>
      </c>
      <c r="B349" s="669"/>
      <c r="C349" s="217"/>
      <c r="D349" s="218"/>
    </row>
    <row r="350" spans="1:4">
      <c r="A350" s="670" t="s">
        <v>174</v>
      </c>
      <c r="B350" s="671"/>
      <c r="C350" s="217"/>
      <c r="D350" s="218"/>
    </row>
    <row r="351" spans="1:4">
      <c r="A351" s="670" t="s">
        <v>176</v>
      </c>
      <c r="B351" s="671"/>
      <c r="C351" s="197">
        <v>391.44</v>
      </c>
      <c r="D351" s="219">
        <v>548.09</v>
      </c>
    </row>
    <row r="352" spans="1:4">
      <c r="A352" s="670" t="s">
        <v>175</v>
      </c>
      <c r="B352" s="671"/>
      <c r="C352" s="197"/>
      <c r="D352" s="219"/>
    </row>
    <row r="353" spans="1:5" ht="63.75" customHeight="1" thickBot="1">
      <c r="A353" s="674" t="s">
        <v>177</v>
      </c>
      <c r="B353" s="675"/>
      <c r="C353" s="221"/>
      <c r="D353" s="222"/>
    </row>
    <row r="354" spans="1:5" ht="13.5" thickBot="1">
      <c r="A354" s="676" t="s">
        <v>118</v>
      </c>
      <c r="B354" s="677"/>
      <c r="C354" s="225">
        <f>C332+C343</f>
        <v>901.11</v>
      </c>
      <c r="D354" s="146">
        <f>D332+D343</f>
        <v>967.49</v>
      </c>
    </row>
    <row r="359" spans="1:5" ht="14">
      <c r="A359" s="678" t="s">
        <v>379</v>
      </c>
      <c r="B359" s="679"/>
      <c r="C359" s="679"/>
      <c r="D359" s="546"/>
      <c r="E359" s="546"/>
    </row>
    <row r="360" spans="1:5" ht="13.5" thickBot="1">
      <c r="A360" s="154"/>
      <c r="B360" s="154"/>
      <c r="C360" s="154"/>
      <c r="D360"/>
    </row>
    <row r="361" spans="1:5" ht="13.5" thickBot="1">
      <c r="A361" s="680" t="s">
        <v>182</v>
      </c>
      <c r="B361" s="681"/>
      <c r="C361" s="467" t="s">
        <v>167</v>
      </c>
      <c r="D361" s="174" t="s">
        <v>306</v>
      </c>
    </row>
    <row r="362" spans="1:5">
      <c r="A362" s="682" t="s">
        <v>11</v>
      </c>
      <c r="B362" s="683"/>
      <c r="C362" s="228">
        <f>SUM(C363:C369)</f>
        <v>0</v>
      </c>
      <c r="D362" s="228">
        <f>SUM(D363:D369)</f>
        <v>0</v>
      </c>
    </row>
    <row r="363" spans="1:5">
      <c r="A363" s="684" t="s">
        <v>183</v>
      </c>
      <c r="B363" s="685"/>
      <c r="C363" s="229"/>
      <c r="D363" s="230"/>
    </row>
    <row r="364" spans="1:5">
      <c r="A364" s="684" t="s">
        <v>184</v>
      </c>
      <c r="B364" s="685"/>
      <c r="C364" s="229"/>
      <c r="D364" s="230"/>
    </row>
    <row r="365" spans="1:5" ht="27.75" customHeight="1">
      <c r="A365" s="612" t="s">
        <v>185</v>
      </c>
      <c r="B365" s="686"/>
      <c r="C365" s="229"/>
      <c r="D365" s="230"/>
    </row>
    <row r="366" spans="1:5">
      <c r="A366" s="612" t="s">
        <v>186</v>
      </c>
      <c r="B366" s="686"/>
      <c r="C366" s="229"/>
      <c r="D366" s="230"/>
    </row>
    <row r="367" spans="1:5" ht="17.25" customHeight="1">
      <c r="A367" s="612" t="s">
        <v>326</v>
      </c>
      <c r="B367" s="686"/>
      <c r="C367" s="229"/>
      <c r="D367" s="230"/>
    </row>
    <row r="368" spans="1:5" ht="16.5" customHeight="1">
      <c r="A368" s="612" t="s">
        <v>12</v>
      </c>
      <c r="B368" s="686"/>
      <c r="C368" s="229"/>
      <c r="D368" s="230"/>
    </row>
    <row r="369" spans="1:4">
      <c r="A369" s="612" t="s">
        <v>302</v>
      </c>
      <c r="B369" s="686"/>
      <c r="C369" s="229"/>
      <c r="D369" s="230"/>
    </row>
    <row r="370" spans="1:4">
      <c r="A370" s="687" t="s">
        <v>187</v>
      </c>
      <c r="B370" s="688"/>
      <c r="C370" s="228">
        <f>C371+C372+C374</f>
        <v>0</v>
      </c>
      <c r="D370" s="231">
        <f>D371+D372+D374</f>
        <v>0</v>
      </c>
    </row>
    <row r="371" spans="1:4">
      <c r="A371" s="689" t="s">
        <v>87</v>
      </c>
      <c r="B371" s="690"/>
      <c r="C371" s="232"/>
      <c r="D371" s="233"/>
    </row>
    <row r="372" spans="1:4">
      <c r="A372" s="689" t="s">
        <v>188</v>
      </c>
      <c r="B372" s="690"/>
      <c r="C372" s="232"/>
      <c r="D372" s="233"/>
    </row>
    <row r="373" spans="1:4">
      <c r="A373" s="689" t="s">
        <v>189</v>
      </c>
      <c r="B373" s="690"/>
      <c r="C373" s="232"/>
      <c r="D373" s="233"/>
    </row>
    <row r="374" spans="1:4" ht="13.5" thickBot="1">
      <c r="A374" s="691" t="s">
        <v>302</v>
      </c>
      <c r="B374" s="692"/>
      <c r="C374" s="232"/>
      <c r="D374" s="233"/>
    </row>
    <row r="375" spans="1:4" ht="13.5" thickBot="1">
      <c r="A375" s="676" t="s">
        <v>118</v>
      </c>
      <c r="B375" s="677"/>
      <c r="C375" s="234">
        <f>C362+C370</f>
        <v>0</v>
      </c>
      <c r="D375" s="234">
        <f>D362+D370</f>
        <v>0</v>
      </c>
    </row>
    <row r="378" spans="1:4" ht="26.25" customHeight="1">
      <c r="A378" s="693" t="s">
        <v>410</v>
      </c>
      <c r="B378" s="694"/>
      <c r="C378" s="694"/>
      <c r="D378" s="694"/>
    </row>
    <row r="379" spans="1:4" ht="13.5" thickBot="1">
      <c r="A379" s="182"/>
      <c r="B379" s="251"/>
      <c r="C379" s="182"/>
      <c r="D379" s="182"/>
    </row>
    <row r="380" spans="1:4" ht="13.5" thickBot="1">
      <c r="A380" s="695"/>
      <c r="B380" s="696"/>
      <c r="C380" s="473" t="s">
        <v>271</v>
      </c>
      <c r="D380" s="167" t="s">
        <v>168</v>
      </c>
    </row>
    <row r="381" spans="1:4" ht="13.5" thickBot="1">
      <c r="A381" s="697" t="s">
        <v>253</v>
      </c>
      <c r="B381" s="698"/>
      <c r="C381" s="197"/>
      <c r="D381" s="129"/>
    </row>
    <row r="382" spans="1:4" ht="13.5" thickBot="1">
      <c r="A382" s="662" t="s">
        <v>151</v>
      </c>
      <c r="B382" s="663"/>
      <c r="C382" s="202">
        <f>SUM(C381:C381)</f>
        <v>0</v>
      </c>
      <c r="D382" s="202">
        <f>SUM(D381:D381)</f>
        <v>0</v>
      </c>
    </row>
    <row r="385" spans="1:11">
      <c r="A385" s="693" t="s">
        <v>378</v>
      </c>
      <c r="B385" s="694"/>
      <c r="C385" s="694"/>
      <c r="D385" s="694"/>
      <c r="E385" s="546"/>
    </row>
    <row r="386" spans="1:11" ht="13.5" thickBot="1">
      <c r="A386" s="182"/>
      <c r="B386" s="182"/>
      <c r="C386" s="182"/>
      <c r="D386" s="182"/>
      <c r="E386"/>
    </row>
    <row r="387" spans="1:11" ht="26.5" thickBot="1">
      <c r="A387" s="625" t="s">
        <v>121</v>
      </c>
      <c r="B387" s="638"/>
      <c r="C387" s="79" t="s">
        <v>323</v>
      </c>
      <c r="D387" s="79" t="s">
        <v>324</v>
      </c>
      <c r="E387"/>
    </row>
    <row r="388" spans="1:11" ht="13.5" thickBot="1">
      <c r="A388" s="918" t="s">
        <v>325</v>
      </c>
      <c r="B388" s="919"/>
      <c r="C388" s="476">
        <v>154847.35</v>
      </c>
      <c r="D388" s="477">
        <v>146979.44</v>
      </c>
      <c r="E388"/>
    </row>
    <row r="389" spans="1:11">
      <c r="A389"/>
      <c r="B389"/>
      <c r="C389"/>
      <c r="D389"/>
      <c r="E389"/>
    </row>
    <row r="390" spans="1:11" ht="29.25" customHeight="1">
      <c r="A390" s="699" t="s">
        <v>420</v>
      </c>
      <c r="B390" s="700"/>
      <c r="C390" s="700"/>
      <c r="D390" s="546"/>
      <c r="E390" s="546"/>
    </row>
    <row r="395" spans="1:11" ht="14">
      <c r="A395" s="701" t="s">
        <v>411</v>
      </c>
      <c r="B395" s="701"/>
      <c r="C395" s="701"/>
      <c r="D395" s="701"/>
      <c r="E395" s="701"/>
      <c r="F395" s="701"/>
      <c r="G395" s="701"/>
      <c r="H395" s="701"/>
      <c r="I395" s="701"/>
    </row>
    <row r="397" spans="1:11" ht="14">
      <c r="A397" s="701" t="s">
        <v>377</v>
      </c>
      <c r="B397" s="701"/>
      <c r="C397" s="701"/>
      <c r="D397" s="701"/>
      <c r="E397" s="701"/>
      <c r="F397" s="701"/>
      <c r="G397" s="701"/>
      <c r="H397" s="701"/>
      <c r="I397" s="701"/>
    </row>
    <row r="398" spans="1:11" ht="16" thickBot="1">
      <c r="A398" s="381"/>
      <c r="B398" s="381"/>
      <c r="C398" s="381"/>
      <c r="D398" s="381"/>
      <c r="E398" s="381"/>
      <c r="F398" s="381"/>
      <c r="G398" s="381"/>
      <c r="H398" s="381"/>
      <c r="I398" s="382"/>
    </row>
    <row r="399" spans="1:11" ht="13.5" thickBot="1">
      <c r="A399" s="579" t="s">
        <v>115</v>
      </c>
      <c r="B399" s="600" t="s">
        <v>57</v>
      </c>
      <c r="C399" s="702"/>
      <c r="D399" s="703"/>
      <c r="E399" s="680" t="s">
        <v>144</v>
      </c>
      <c r="F399" s="637"/>
      <c r="G399" s="638"/>
      <c r="H399" s="600" t="s">
        <v>58</v>
      </c>
      <c r="I399" s="637"/>
      <c r="J399" s="638"/>
      <c r="K399" s="470" t="s">
        <v>162</v>
      </c>
    </row>
    <row r="400" spans="1:11" ht="78.5" thickBot="1">
      <c r="A400" s="580"/>
      <c r="B400" s="411" t="s">
        <v>143</v>
      </c>
      <c r="C400" s="412" t="s">
        <v>126</v>
      </c>
      <c r="D400" s="413" t="s">
        <v>45</v>
      </c>
      <c r="E400" s="458" t="s">
        <v>250</v>
      </c>
      <c r="F400" s="458" t="s">
        <v>432</v>
      </c>
      <c r="G400" s="414" t="s">
        <v>251</v>
      </c>
      <c r="H400" s="411" t="s">
        <v>143</v>
      </c>
      <c r="I400" s="412" t="s">
        <v>145</v>
      </c>
      <c r="J400" s="415" t="s">
        <v>159</v>
      </c>
      <c r="K400" s="471"/>
    </row>
    <row r="401" spans="1:11" ht="13.5" thickBot="1">
      <c r="A401" s="82" t="s">
        <v>167</v>
      </c>
      <c r="B401" s="383"/>
      <c r="C401" s="384"/>
      <c r="D401" s="385"/>
      <c r="E401" s="384">
        <f>F401+G401</f>
        <v>0</v>
      </c>
      <c r="F401" s="383"/>
      <c r="G401" s="384"/>
      <c r="H401" s="383"/>
      <c r="I401" s="386"/>
      <c r="J401" s="387"/>
      <c r="K401" s="211">
        <f>SUM(B401:E401)+SUM(H401:J401)</f>
        <v>0</v>
      </c>
    </row>
    <row r="402" spans="1:11" ht="13.5" thickBot="1">
      <c r="A402" s="388" t="s">
        <v>59</v>
      </c>
      <c r="B402" s="389">
        <f t="shared" ref="B402:K402" si="13">SUM(B403:B405)</f>
        <v>0</v>
      </c>
      <c r="C402" s="390">
        <f t="shared" si="13"/>
        <v>0</v>
      </c>
      <c r="D402" s="391">
        <f t="shared" si="13"/>
        <v>0</v>
      </c>
      <c r="E402" s="389">
        <f t="shared" si="13"/>
        <v>0</v>
      </c>
      <c r="F402" s="389">
        <f t="shared" si="13"/>
        <v>0</v>
      </c>
      <c r="G402" s="389">
        <f t="shared" si="13"/>
        <v>0</v>
      </c>
      <c r="H402" s="389">
        <f t="shared" si="13"/>
        <v>0</v>
      </c>
      <c r="I402" s="389">
        <f t="shared" si="13"/>
        <v>0</v>
      </c>
      <c r="J402" s="389">
        <f t="shared" si="13"/>
        <v>0</v>
      </c>
      <c r="K402" s="389">
        <f t="shared" si="13"/>
        <v>0</v>
      </c>
    </row>
    <row r="403" spans="1:11" ht="13.5">
      <c r="A403" s="392" t="s">
        <v>60</v>
      </c>
      <c r="B403" s="393"/>
      <c r="C403" s="394"/>
      <c r="D403" s="395"/>
      <c r="E403" s="396">
        <f>F403+G403</f>
        <v>0</v>
      </c>
      <c r="F403" s="393"/>
      <c r="G403" s="396"/>
      <c r="H403" s="393"/>
      <c r="I403" s="397"/>
      <c r="J403" s="398"/>
      <c r="K403" s="399">
        <f>SUM(B403:E403)+SUM(H403:J403)</f>
        <v>0</v>
      </c>
    </row>
    <row r="404" spans="1:11" ht="13.5">
      <c r="A404" s="400" t="s">
        <v>61</v>
      </c>
      <c r="B404" s="401"/>
      <c r="C404" s="402"/>
      <c r="D404" s="403"/>
      <c r="E404" s="402">
        <f>F404+G404</f>
        <v>0</v>
      </c>
      <c r="F404" s="401"/>
      <c r="G404" s="402"/>
      <c r="H404" s="401"/>
      <c r="I404" s="404"/>
      <c r="J404" s="405"/>
      <c r="K404" s="406">
        <f>SUM(B404:E404)+SUM(H404:J404)</f>
        <v>0</v>
      </c>
    </row>
    <row r="405" spans="1:11" ht="14" thickBot="1">
      <c r="A405" s="407" t="s">
        <v>62</v>
      </c>
      <c r="B405" s="401"/>
      <c r="C405" s="402"/>
      <c r="D405" s="403"/>
      <c r="E405" s="402">
        <f>F405+G405</f>
        <v>0</v>
      </c>
      <c r="F405" s="401"/>
      <c r="G405" s="402"/>
      <c r="H405" s="401"/>
      <c r="I405" s="404"/>
      <c r="J405" s="405"/>
      <c r="K405" s="459">
        <f>SUM(B405:E405)+SUM(H405:J405)</f>
        <v>0</v>
      </c>
    </row>
    <row r="406" spans="1:11" ht="13.5" thickBot="1">
      <c r="A406" s="388" t="s">
        <v>63</v>
      </c>
      <c r="B406" s="383">
        <f t="shared" ref="B406:K406" si="14">SUM(B407:B411)</f>
        <v>0</v>
      </c>
      <c r="C406" s="384">
        <f t="shared" si="14"/>
        <v>0</v>
      </c>
      <c r="D406" s="386">
        <f t="shared" si="14"/>
        <v>0</v>
      </c>
      <c r="E406" s="383">
        <f t="shared" si="14"/>
        <v>0</v>
      </c>
      <c r="F406" s="383">
        <f t="shared" si="14"/>
        <v>0</v>
      </c>
      <c r="G406" s="383">
        <f t="shared" si="14"/>
        <v>0</v>
      </c>
      <c r="H406" s="383">
        <f t="shared" si="14"/>
        <v>0</v>
      </c>
      <c r="I406" s="383">
        <f t="shared" si="14"/>
        <v>0</v>
      </c>
      <c r="J406" s="383">
        <f t="shared" si="14"/>
        <v>0</v>
      </c>
      <c r="K406" s="383">
        <f t="shared" si="14"/>
        <v>0</v>
      </c>
    </row>
    <row r="407" spans="1:11" ht="29.25" customHeight="1">
      <c r="A407" s="408" t="s">
        <v>64</v>
      </c>
      <c r="B407" s="393"/>
      <c r="C407" s="394"/>
      <c r="D407" s="395"/>
      <c r="E407" s="396">
        <f>F407+G407</f>
        <v>0</v>
      </c>
      <c r="F407" s="393"/>
      <c r="G407" s="396"/>
      <c r="H407" s="393"/>
      <c r="I407" s="397"/>
      <c r="J407" s="398"/>
      <c r="K407" s="399">
        <f>SUM(B407:E407)+SUM(H407:J407)</f>
        <v>0</v>
      </c>
    </row>
    <row r="408" spans="1:11" ht="13.5" customHeight="1">
      <c r="A408" s="409" t="s">
        <v>65</v>
      </c>
      <c r="B408" s="401"/>
      <c r="C408" s="402"/>
      <c r="D408" s="403"/>
      <c r="E408" s="402">
        <f>F408+G408</f>
        <v>0</v>
      </c>
      <c r="F408" s="401"/>
      <c r="G408" s="402"/>
      <c r="H408" s="401"/>
      <c r="I408" s="404"/>
      <c r="J408" s="405"/>
      <c r="K408" s="406">
        <f>SUM(B408:E408)+SUM(H408:J408)</f>
        <v>0</v>
      </c>
    </row>
    <row r="409" spans="1:11" ht="13.5">
      <c r="A409" s="409" t="s">
        <v>66</v>
      </c>
      <c r="B409" s="401"/>
      <c r="C409" s="402"/>
      <c r="D409" s="403"/>
      <c r="E409" s="402">
        <f>F409+G409</f>
        <v>0</v>
      </c>
      <c r="F409" s="401"/>
      <c r="G409" s="402"/>
      <c r="H409" s="401"/>
      <c r="I409" s="404"/>
      <c r="J409" s="405"/>
      <c r="K409" s="406">
        <f>SUM(B409:E409)+SUM(H409:J409)</f>
        <v>0</v>
      </c>
    </row>
    <row r="410" spans="1:11" ht="13.5">
      <c r="A410" s="409" t="s">
        <v>67</v>
      </c>
      <c r="B410" s="401"/>
      <c r="C410" s="402"/>
      <c r="D410" s="403"/>
      <c r="E410" s="402">
        <f>F410+G410</f>
        <v>0</v>
      </c>
      <c r="F410" s="401"/>
      <c r="G410" s="402"/>
      <c r="H410" s="401"/>
      <c r="I410" s="404"/>
      <c r="J410" s="405"/>
      <c r="K410" s="406">
        <f>SUM(B410:E410)+SUM(H410:J410)</f>
        <v>0</v>
      </c>
    </row>
    <row r="411" spans="1:11" ht="25.5" customHeight="1" thickBot="1">
      <c r="A411" s="410" t="s">
        <v>68</v>
      </c>
      <c r="B411" s="401"/>
      <c r="C411" s="402"/>
      <c r="D411" s="403"/>
      <c r="E411" s="402">
        <f>F411+G411</f>
        <v>0</v>
      </c>
      <c r="F411" s="401"/>
      <c r="G411" s="402"/>
      <c r="H411" s="401"/>
      <c r="I411" s="404"/>
      <c r="J411" s="405"/>
      <c r="K411" s="459">
        <f>SUM(B411:E411)+SUM(H411:J411)</f>
        <v>0</v>
      </c>
    </row>
    <row r="412" spans="1:11" ht="19.5" customHeight="1" thickBot="1">
      <c r="A412" s="416" t="s">
        <v>168</v>
      </c>
      <c r="B412" s="417">
        <f t="shared" ref="B412:K412" si="15">B401+B402-B406</f>
        <v>0</v>
      </c>
      <c r="C412" s="417">
        <f t="shared" si="15"/>
        <v>0</v>
      </c>
      <c r="D412" s="417">
        <f t="shared" si="15"/>
        <v>0</v>
      </c>
      <c r="E412" s="417">
        <f t="shared" si="15"/>
        <v>0</v>
      </c>
      <c r="F412" s="417">
        <f t="shared" si="15"/>
        <v>0</v>
      </c>
      <c r="G412" s="417">
        <f t="shared" si="15"/>
        <v>0</v>
      </c>
      <c r="H412" s="417">
        <f t="shared" si="15"/>
        <v>0</v>
      </c>
      <c r="I412" s="417">
        <f t="shared" si="15"/>
        <v>0</v>
      </c>
      <c r="J412" s="417">
        <f t="shared" si="15"/>
        <v>0</v>
      </c>
      <c r="K412" s="417">
        <f t="shared" si="15"/>
        <v>0</v>
      </c>
    </row>
    <row r="414" spans="1:11">
      <c r="A414" s="566" t="s">
        <v>376</v>
      </c>
      <c r="B414" s="704"/>
      <c r="C414" s="704"/>
    </row>
    <row r="415" spans="1:11" ht="14.5" thickBot="1">
      <c r="A415" s="4"/>
      <c r="B415" s="10"/>
      <c r="C415" s="10"/>
      <c r="E415" s="180"/>
      <c r="F415" s="180"/>
      <c r="G415" s="180"/>
      <c r="H415" s="180"/>
      <c r="I415" s="180"/>
    </row>
    <row r="416" spans="1:11" ht="30.5" thickBot="1">
      <c r="A416" s="705" t="s">
        <v>146</v>
      </c>
      <c r="B416" s="706"/>
      <c r="C416" s="122" t="s">
        <v>167</v>
      </c>
      <c r="D416" s="123" t="s">
        <v>306</v>
      </c>
      <c r="E416" s="182"/>
      <c r="F416" s="182"/>
      <c r="G416" s="182"/>
      <c r="H416" s="182"/>
      <c r="I416" s="182"/>
    </row>
    <row r="417" spans="1:9">
      <c r="A417" s="707" t="s">
        <v>152</v>
      </c>
      <c r="B417" s="708"/>
      <c r="C417" s="124">
        <v>21580.9</v>
      </c>
      <c r="D417" s="124">
        <v>38402.910000000003</v>
      </c>
      <c r="E417" s="258"/>
      <c r="F417" s="258"/>
      <c r="G417" s="258"/>
      <c r="H417" s="258"/>
      <c r="I417" s="258"/>
    </row>
    <row r="418" spans="1:9">
      <c r="A418" s="709" t="s">
        <v>153</v>
      </c>
      <c r="B418" s="710"/>
      <c r="C418" s="125"/>
      <c r="D418" s="125"/>
      <c r="E418" s="257"/>
      <c r="F418" s="257"/>
      <c r="G418" s="257"/>
      <c r="H418" s="257"/>
      <c r="I418" s="257"/>
    </row>
    <row r="419" spans="1:9">
      <c r="A419" s="709" t="s">
        <v>125</v>
      </c>
      <c r="B419" s="710"/>
      <c r="C419" s="125"/>
      <c r="D419" s="125"/>
      <c r="E419" s="259"/>
      <c r="F419" s="259"/>
      <c r="G419" s="259"/>
      <c r="H419" s="259"/>
      <c r="I419" s="259"/>
    </row>
    <row r="420" spans="1:9">
      <c r="A420" s="711" t="s">
        <v>81</v>
      </c>
      <c r="B420" s="712"/>
      <c r="C420" s="126">
        <f>C421+C424+C425+C426+C427</f>
        <v>43608.77</v>
      </c>
      <c r="D420" s="126">
        <f>D421+D424+D425+D426+D427</f>
        <v>32630.86</v>
      </c>
    </row>
    <row r="421" spans="1:9">
      <c r="A421" s="713" t="s">
        <v>294</v>
      </c>
      <c r="B421" s="714"/>
      <c r="C421" s="127">
        <f>C422-C423</f>
        <v>0</v>
      </c>
      <c r="D421" s="127">
        <f>D422-D423</f>
        <v>0</v>
      </c>
    </row>
    <row r="422" spans="1:9">
      <c r="A422" s="715" t="s">
        <v>179</v>
      </c>
      <c r="B422" s="716"/>
      <c r="C422" s="128"/>
      <c r="D422" s="128"/>
    </row>
    <row r="423" spans="1:9" ht="25.5" customHeight="1">
      <c r="A423" s="715" t="s">
        <v>181</v>
      </c>
      <c r="B423" s="716"/>
      <c r="C423" s="128"/>
      <c r="D423" s="128"/>
    </row>
    <row r="424" spans="1:9">
      <c r="A424" s="717" t="s">
        <v>82</v>
      </c>
      <c r="B424" s="718"/>
      <c r="C424" s="129">
        <v>43053.2</v>
      </c>
      <c r="D424" s="129">
        <v>32415.5</v>
      </c>
    </row>
    <row r="425" spans="1:9">
      <c r="A425" s="717" t="s">
        <v>154</v>
      </c>
      <c r="B425" s="718"/>
      <c r="C425" s="129"/>
      <c r="D425" s="129"/>
    </row>
    <row r="426" spans="1:9">
      <c r="A426" s="717" t="s">
        <v>83</v>
      </c>
      <c r="B426" s="718"/>
      <c r="C426" s="129"/>
      <c r="D426" s="129"/>
    </row>
    <row r="427" spans="1:9">
      <c r="A427" s="717" t="s">
        <v>42</v>
      </c>
      <c r="B427" s="718"/>
      <c r="C427" s="129">
        <v>555.57000000000005</v>
      </c>
      <c r="D427" s="129">
        <v>215.36</v>
      </c>
    </row>
    <row r="428" spans="1:9" ht="24.75" customHeight="1" thickBot="1">
      <c r="A428" s="719" t="s">
        <v>84</v>
      </c>
      <c r="B428" s="720"/>
      <c r="C428" s="125"/>
      <c r="D428" s="125"/>
    </row>
    <row r="429" spans="1:9" ht="15.5" thickBot="1">
      <c r="A429" s="721" t="s">
        <v>151</v>
      </c>
      <c r="B429" s="722"/>
      <c r="C429" s="118">
        <f>SUM(C417+C418+C419+C420+C428)</f>
        <v>65189.67</v>
      </c>
      <c r="D429" s="118">
        <f>SUM(D417+D418+D419+D420+D428)</f>
        <v>71033.77</v>
      </c>
    </row>
    <row r="431" spans="1:9" ht="14">
      <c r="A431" s="723" t="s">
        <v>375</v>
      </c>
      <c r="B431" s="724"/>
      <c r="C431" s="724"/>
      <c r="D431" s="546"/>
      <c r="E431" s="546"/>
    </row>
    <row r="432" spans="1:9" ht="14.5" thickBot="1">
      <c r="A432" s="180"/>
      <c r="B432" s="180"/>
      <c r="C432" s="180"/>
      <c r="D432" s="180"/>
    </row>
    <row r="433" spans="1:5" ht="33.75" customHeight="1">
      <c r="A433" s="370"/>
      <c r="B433" s="725" t="s">
        <v>365</v>
      </c>
      <c r="C433" s="725"/>
      <c r="D433" s="725"/>
      <c r="E433" s="726"/>
    </row>
    <row r="434" spans="1:5">
      <c r="A434" s="420" t="s">
        <v>366</v>
      </c>
      <c r="B434" s="472" t="s">
        <v>367</v>
      </c>
      <c r="C434" s="727" t="s">
        <v>368</v>
      </c>
      <c r="D434" s="727"/>
      <c r="E434" s="728"/>
    </row>
    <row r="435" spans="1:5" ht="13.5" thickBot="1">
      <c r="A435" s="421"/>
      <c r="B435" s="422"/>
      <c r="C435" s="422" t="s">
        <v>369</v>
      </c>
      <c r="D435" s="422" t="s">
        <v>370</v>
      </c>
      <c r="E435" s="423" t="s">
        <v>371</v>
      </c>
    </row>
    <row r="436" spans="1:5">
      <c r="A436" s="424" t="s">
        <v>132</v>
      </c>
      <c r="B436" s="425"/>
      <c r="C436" s="426"/>
      <c r="D436" s="426"/>
      <c r="E436" s="427"/>
    </row>
    <row r="437" spans="1:5" ht="13.5" thickBot="1">
      <c r="A437" s="428" t="s">
        <v>162</v>
      </c>
      <c r="B437" s="429">
        <f>B436</f>
        <v>0</v>
      </c>
      <c r="C437" s="429">
        <f>C436</f>
        <v>0</v>
      </c>
      <c r="D437" s="429">
        <f>D436</f>
        <v>0</v>
      </c>
      <c r="E437" s="430">
        <f>E436</f>
        <v>0</v>
      </c>
    </row>
    <row r="440" spans="1:5" ht="29.25" customHeight="1">
      <c r="A440" s="723" t="s">
        <v>429</v>
      </c>
      <c r="B440" s="724"/>
      <c r="C440" s="724"/>
      <c r="D440" s="729"/>
      <c r="E440" s="729"/>
    </row>
    <row r="441" spans="1:5" ht="14.5" thickBot="1">
      <c r="A441" s="28"/>
      <c r="B441" s="28"/>
      <c r="C441" s="28"/>
    </row>
    <row r="442" spans="1:5" ht="13.5" thickBot="1">
      <c r="A442" s="568" t="s">
        <v>372</v>
      </c>
      <c r="B442" s="570"/>
      <c r="C442" s="187" t="s">
        <v>373</v>
      </c>
    </row>
    <row r="443" spans="1:5">
      <c r="A443" s="730"/>
      <c r="B443" s="731"/>
      <c r="C443" s="431"/>
    </row>
    <row r="444" spans="1:5" ht="51" customHeight="1">
      <c r="A444" s="732" t="s">
        <v>374</v>
      </c>
      <c r="B444" s="733"/>
      <c r="C444" s="432"/>
    </row>
    <row r="445" spans="1:5" ht="13.5" thickBot="1">
      <c r="A445" s="734"/>
      <c r="B445" s="735"/>
      <c r="C445" s="431"/>
    </row>
    <row r="446" spans="1:5" ht="13.5" thickBot="1">
      <c r="A446" s="736" t="s">
        <v>38</v>
      </c>
      <c r="B446" s="737"/>
      <c r="C446" s="433">
        <f>C444</f>
        <v>0</v>
      </c>
    </row>
    <row r="449" spans="1:4" ht="14">
      <c r="A449" s="180" t="s">
        <v>327</v>
      </c>
      <c r="B449" s="180"/>
      <c r="C449" s="180"/>
      <c r="D449" s="180"/>
    </row>
    <row r="450" spans="1:4" ht="13.5" thickBot="1">
      <c r="A450" s="182"/>
      <c r="B450" s="182"/>
      <c r="C450" s="182"/>
      <c r="D450" s="182"/>
    </row>
    <row r="451" spans="1:4" ht="13.5" thickBot="1">
      <c r="A451" s="252" t="s">
        <v>80</v>
      </c>
      <c r="B451" s="253"/>
      <c r="C451" s="253"/>
      <c r="D451" s="254"/>
    </row>
    <row r="452" spans="1:4" ht="13.5" thickBot="1">
      <c r="A452" s="738" t="s">
        <v>167</v>
      </c>
      <c r="B452" s="739"/>
      <c r="C452" s="740" t="s">
        <v>160</v>
      </c>
      <c r="D452" s="741"/>
    </row>
    <row r="453" spans="1:4" ht="13.5" thickBot="1">
      <c r="A453" s="255"/>
      <c r="B453" s="256"/>
      <c r="C453" s="256"/>
      <c r="D453" s="260"/>
    </row>
    <row r="456" spans="1:4" ht="14">
      <c r="A456" s="723" t="s">
        <v>404</v>
      </c>
      <c r="B456" s="723"/>
      <c r="C456" s="723"/>
      <c r="D456" s="567"/>
    </row>
    <row r="457" spans="1:4" ht="14.25" customHeight="1">
      <c r="A457" s="742" t="s">
        <v>274</v>
      </c>
      <c r="B457" s="742"/>
      <c r="C457" s="742"/>
    </row>
    <row r="458" spans="1:4" ht="13.5" thickBot="1">
      <c r="A458" s="265"/>
      <c r="B458" s="266"/>
      <c r="C458" s="266"/>
    </row>
    <row r="459" spans="1:4" ht="15.5" thickBot="1">
      <c r="A459" s="743" t="s">
        <v>31</v>
      </c>
      <c r="B459" s="744"/>
      <c r="C459" s="187" t="s">
        <v>46</v>
      </c>
      <c r="D459" s="187" t="s">
        <v>161</v>
      </c>
    </row>
    <row r="460" spans="1:4">
      <c r="A460" s="745" t="s">
        <v>328</v>
      </c>
      <c r="B460" s="746"/>
      <c r="C460" s="267"/>
      <c r="D460" s="268"/>
    </row>
    <row r="461" spans="1:4">
      <c r="A461" s="747" t="s">
        <v>329</v>
      </c>
      <c r="B461" s="748"/>
      <c r="C461" s="269"/>
      <c r="D461" s="270"/>
    </row>
    <row r="462" spans="1:4">
      <c r="A462" s="749" t="s">
        <v>54</v>
      </c>
      <c r="B462" s="750"/>
      <c r="C462" s="271"/>
      <c r="D462" s="272"/>
    </row>
    <row r="463" spans="1:4">
      <c r="A463" s="751" t="s">
        <v>55</v>
      </c>
      <c r="B463" s="752"/>
      <c r="C463" s="269"/>
      <c r="D463" s="270"/>
    </row>
    <row r="464" spans="1:4" ht="13.5" customHeight="1" thickBot="1">
      <c r="A464" s="753" t="s">
        <v>56</v>
      </c>
      <c r="B464" s="754"/>
      <c r="C464" s="273"/>
      <c r="D464" s="274"/>
    </row>
    <row r="472" spans="1:3" ht="14">
      <c r="A472" s="418" t="s">
        <v>405</v>
      </c>
      <c r="B472" s="418"/>
      <c r="C472" s="418"/>
    </row>
    <row r="473" spans="1:3" ht="13.5" thickBot="1">
      <c r="A473" s="334"/>
      <c r="B473" s="154"/>
      <c r="C473" s="154"/>
    </row>
    <row r="474" spans="1:3" ht="26.5" thickBot="1">
      <c r="A474" s="469"/>
      <c r="B474" s="275" t="s">
        <v>47</v>
      </c>
      <c r="C474" s="174" t="s">
        <v>119</v>
      </c>
    </row>
    <row r="475" spans="1:3" ht="13.5" thickBot="1">
      <c r="A475" s="209" t="s">
        <v>134</v>
      </c>
      <c r="B475" s="276">
        <f>B476+B481</f>
        <v>0</v>
      </c>
      <c r="C475" s="276">
        <f>C476+C481</f>
        <v>0</v>
      </c>
    </row>
    <row r="476" spans="1:3">
      <c r="A476" s="320" t="s">
        <v>350</v>
      </c>
      <c r="B476" s="331">
        <f>SUM(B478:B480)</f>
        <v>0</v>
      </c>
      <c r="C476" s="331">
        <f>SUM(C478:C480)</f>
        <v>0</v>
      </c>
    </row>
    <row r="477" spans="1:3">
      <c r="A477" s="322" t="s">
        <v>148</v>
      </c>
      <c r="B477" s="279"/>
      <c r="C477" s="280"/>
    </row>
    <row r="478" spans="1:3">
      <c r="A478" s="322"/>
      <c r="B478" s="279"/>
      <c r="C478" s="280"/>
    </row>
    <row r="479" spans="1:3">
      <c r="A479" s="322"/>
      <c r="B479" s="279"/>
      <c r="C479" s="280"/>
    </row>
    <row r="480" spans="1:3" ht="13.5" thickBot="1">
      <c r="A480" s="338"/>
      <c r="B480" s="329"/>
      <c r="C480" s="336"/>
    </row>
    <row r="481" spans="1:3">
      <c r="A481" s="320" t="s">
        <v>351</v>
      </c>
      <c r="B481" s="331">
        <f>SUM(B483:B485)</f>
        <v>0</v>
      </c>
      <c r="C481" s="331">
        <f>SUM(C483:C485)</f>
        <v>0</v>
      </c>
    </row>
    <row r="482" spans="1:3">
      <c r="A482" s="322" t="s">
        <v>148</v>
      </c>
      <c r="B482" s="277"/>
      <c r="C482" s="278"/>
    </row>
    <row r="483" spans="1:3">
      <c r="A483" s="324"/>
      <c r="B483" s="277"/>
      <c r="C483" s="278"/>
    </row>
    <row r="484" spans="1:3">
      <c r="A484" s="324"/>
      <c r="B484" s="279"/>
      <c r="C484" s="280"/>
    </row>
    <row r="485" spans="1:3" ht="13.5" thickBot="1">
      <c r="A485" s="335"/>
      <c r="B485" s="329"/>
      <c r="C485" s="336"/>
    </row>
    <row r="486" spans="1:3" ht="13.5" thickBot="1">
      <c r="A486" s="209" t="s">
        <v>135</v>
      </c>
      <c r="B486" s="276">
        <f>B487+B492</f>
        <v>0</v>
      </c>
      <c r="C486" s="276">
        <f>C487+C492</f>
        <v>0</v>
      </c>
    </row>
    <row r="487" spans="1:3">
      <c r="A487" s="337" t="s">
        <v>350</v>
      </c>
      <c r="B487" s="277">
        <f>SUM(B489:B491)</f>
        <v>0</v>
      </c>
      <c r="C487" s="277">
        <f>SUM(C489:C491)</f>
        <v>0</v>
      </c>
    </row>
    <row r="488" spans="1:3">
      <c r="A488" s="324" t="s">
        <v>148</v>
      </c>
      <c r="B488" s="279"/>
      <c r="C488" s="280"/>
    </row>
    <row r="489" spans="1:3">
      <c r="A489" s="324"/>
      <c r="B489" s="279"/>
      <c r="C489" s="280"/>
    </row>
    <row r="490" spans="1:3">
      <c r="A490" s="324"/>
      <c r="B490" s="279"/>
      <c r="C490" s="280"/>
    </row>
    <row r="491" spans="1:3" ht="13.5" thickBot="1">
      <c r="A491" s="335"/>
      <c r="B491" s="329"/>
      <c r="C491" s="336"/>
    </row>
    <row r="492" spans="1:3">
      <c r="A492" s="327" t="s">
        <v>351</v>
      </c>
      <c r="B492" s="333">
        <f>SUM(B494:B496)</f>
        <v>0</v>
      </c>
      <c r="C492" s="333">
        <f>SUM(C494:C496)</f>
        <v>0</v>
      </c>
    </row>
    <row r="493" spans="1:3">
      <c r="A493" s="324" t="s">
        <v>148</v>
      </c>
      <c r="B493" s="279"/>
      <c r="C493" s="279"/>
    </row>
    <row r="494" spans="1:3">
      <c r="A494" s="339"/>
      <c r="B494" s="279"/>
      <c r="C494" s="279"/>
    </row>
    <row r="495" spans="1:3">
      <c r="A495" s="339"/>
      <c r="B495" s="279"/>
      <c r="C495" s="279"/>
    </row>
    <row r="496" spans="1:3" ht="14.5" thickBot="1">
      <c r="A496" s="340"/>
      <c r="B496" s="341"/>
      <c r="C496" s="341"/>
    </row>
    <row r="497" spans="1:9" ht="14">
      <c r="A497" s="418"/>
      <c r="B497" s="418"/>
      <c r="C497" s="418"/>
    </row>
    <row r="498" spans="1:9" ht="14">
      <c r="A498" s="418"/>
      <c r="B498" s="418"/>
      <c r="C498" s="418"/>
    </row>
    <row r="499" spans="1:9" ht="43.5" customHeight="1">
      <c r="A499" s="566" t="s">
        <v>421</v>
      </c>
      <c r="B499" s="566"/>
      <c r="C499" s="566"/>
      <c r="D499" s="566"/>
      <c r="E499" s="567"/>
      <c r="F499" s="567"/>
      <c r="G499" s="567"/>
      <c r="H499" s="567"/>
      <c r="I499" s="567"/>
    </row>
    <row r="500" spans="1:9" ht="14.5" thickBot="1">
      <c r="A500" s="456"/>
      <c r="B500" s="456"/>
      <c r="C500" s="456"/>
      <c r="D500" s="456"/>
      <c r="E500" s="1"/>
      <c r="F500" s="1"/>
      <c r="G500" s="1"/>
      <c r="H500" s="1"/>
      <c r="I500" s="1"/>
    </row>
    <row r="501" spans="1:9" ht="55.5" customHeight="1" thickBot="1">
      <c r="A501" s="631" t="s">
        <v>435</v>
      </c>
      <c r="B501" s="755"/>
      <c r="C501" s="756"/>
      <c r="D501" s="636"/>
    </row>
    <row r="502" spans="1:9" ht="24.75" customHeight="1" thickBot="1">
      <c r="A502" s="757" t="s">
        <v>167</v>
      </c>
      <c r="B502" s="758"/>
      <c r="C502" s="759" t="s">
        <v>168</v>
      </c>
      <c r="D502" s="760"/>
    </row>
    <row r="503" spans="1:9" ht="20.25" customHeight="1" thickBot="1">
      <c r="A503" s="761"/>
      <c r="B503" s="762"/>
      <c r="C503" s="763"/>
      <c r="D503" s="764"/>
    </row>
    <row r="504" spans="1:9" ht="14">
      <c r="A504" s="418"/>
      <c r="B504" s="418"/>
      <c r="C504" s="418"/>
    </row>
    <row r="505" spans="1:9" ht="14">
      <c r="A505" s="418"/>
      <c r="B505" s="418"/>
      <c r="C505" s="418"/>
    </row>
    <row r="506" spans="1:9" ht="14">
      <c r="A506" s="418"/>
      <c r="B506" s="418"/>
      <c r="C506" s="418"/>
    </row>
    <row r="507" spans="1:9" ht="14">
      <c r="A507" s="418"/>
      <c r="B507" s="418"/>
      <c r="C507" s="418"/>
    </row>
    <row r="508" spans="1:9" ht="14">
      <c r="A508" s="418"/>
      <c r="B508" s="418"/>
      <c r="C508" s="418"/>
    </row>
    <row r="509" spans="1:9" ht="14">
      <c r="A509" s="418"/>
      <c r="B509" s="418"/>
      <c r="C509" s="418"/>
    </row>
    <row r="510" spans="1:9" ht="14">
      <c r="A510" s="418"/>
      <c r="B510" s="418"/>
      <c r="C510" s="418"/>
    </row>
    <row r="511" spans="1:9" ht="14">
      <c r="A511" s="418"/>
      <c r="B511" s="418"/>
      <c r="C511" s="418"/>
    </row>
    <row r="512" spans="1:9" ht="14">
      <c r="A512" s="418"/>
      <c r="B512" s="418"/>
      <c r="C512" s="418"/>
    </row>
    <row r="513" spans="1:7" ht="14">
      <c r="A513" s="418" t="s">
        <v>412</v>
      </c>
      <c r="B513" s="418"/>
      <c r="C513" s="418"/>
    </row>
    <row r="514" spans="1:7" ht="14">
      <c r="A514" s="598" t="s">
        <v>395</v>
      </c>
      <c r="B514" s="598"/>
      <c r="C514" s="598"/>
    </row>
    <row r="515" spans="1:7" ht="14.5" thickBot="1">
      <c r="A515" s="418"/>
      <c r="B515" s="418"/>
      <c r="C515" s="418"/>
    </row>
    <row r="516" spans="1:7" ht="23.5" thickBot="1">
      <c r="A516" s="765" t="s">
        <v>88</v>
      </c>
      <c r="B516" s="766"/>
      <c r="C516" s="766"/>
      <c r="D516" s="767"/>
      <c r="E516" s="291" t="s">
        <v>47</v>
      </c>
      <c r="F516" s="292" t="s">
        <v>119</v>
      </c>
      <c r="G516" s="286"/>
    </row>
    <row r="517" spans="1:7" ht="14.25" customHeight="1" thickBot="1">
      <c r="A517" s="768" t="s">
        <v>336</v>
      </c>
      <c r="B517" s="769"/>
      <c r="C517" s="769"/>
      <c r="D517" s="770"/>
      <c r="E517" s="293">
        <f>SUM(E518:E525)</f>
        <v>215394.84</v>
      </c>
      <c r="F517" s="293">
        <f>SUM(F518:F525)</f>
        <v>215961.60000000001</v>
      </c>
      <c r="G517" s="287"/>
    </row>
    <row r="518" spans="1:7">
      <c r="A518" s="920" t="s">
        <v>190</v>
      </c>
      <c r="B518" s="921"/>
      <c r="C518" s="921"/>
      <c r="D518" s="922"/>
      <c r="E518" s="294">
        <v>215394.84</v>
      </c>
      <c r="F518" s="295">
        <v>215961.60000000001</v>
      </c>
      <c r="G518" s="130"/>
    </row>
    <row r="519" spans="1:7">
      <c r="A519" s="774" t="s">
        <v>191</v>
      </c>
      <c r="B519" s="775"/>
      <c r="C519" s="775"/>
      <c r="D519" s="776"/>
      <c r="E519" s="297"/>
      <c r="F519" s="298"/>
      <c r="G519" s="130"/>
    </row>
    <row r="520" spans="1:7">
      <c r="A520" s="774" t="s">
        <v>192</v>
      </c>
      <c r="B520" s="775"/>
      <c r="C520" s="775"/>
      <c r="D520" s="776"/>
      <c r="E520" s="297"/>
      <c r="F520" s="298"/>
      <c r="G520" s="130"/>
    </row>
    <row r="521" spans="1:7">
      <c r="A521" s="777" t="s">
        <v>193</v>
      </c>
      <c r="B521" s="778"/>
      <c r="C521" s="778"/>
      <c r="D521" s="779"/>
      <c r="E521" s="297"/>
      <c r="F521" s="298"/>
      <c r="G521" s="130"/>
    </row>
    <row r="522" spans="1:7">
      <c r="A522" s="774" t="s">
        <v>194</v>
      </c>
      <c r="B522" s="775"/>
      <c r="C522" s="775"/>
      <c r="D522" s="776"/>
      <c r="E522" s="297"/>
      <c r="F522" s="298"/>
      <c r="G522" s="130"/>
    </row>
    <row r="523" spans="1:7">
      <c r="A523" s="780" t="s">
        <v>195</v>
      </c>
      <c r="B523" s="781"/>
      <c r="C523" s="781"/>
      <c r="D523" s="782"/>
      <c r="E523" s="297"/>
      <c r="F523" s="298"/>
      <c r="G523" s="130"/>
    </row>
    <row r="524" spans="1:7">
      <c r="A524" s="780" t="s">
        <v>196</v>
      </c>
      <c r="B524" s="781"/>
      <c r="C524" s="781"/>
      <c r="D524" s="782"/>
      <c r="E524" s="297"/>
      <c r="F524" s="298"/>
      <c r="G524" s="130"/>
    </row>
    <row r="525" spans="1:7" ht="13.5" thickBot="1">
      <c r="A525" s="783" t="s">
        <v>197</v>
      </c>
      <c r="B525" s="784"/>
      <c r="C525" s="784"/>
      <c r="D525" s="785"/>
      <c r="E525" s="299"/>
      <c r="F525" s="300"/>
      <c r="G525" s="130"/>
    </row>
    <row r="526" spans="1:7" ht="13.5" thickBot="1">
      <c r="A526" s="923" t="s">
        <v>330</v>
      </c>
      <c r="B526" s="924"/>
      <c r="C526" s="924"/>
      <c r="D526" s="925"/>
      <c r="E526" s="301">
        <v>-2187.58</v>
      </c>
      <c r="F526" s="302">
        <v>66.38</v>
      </c>
      <c r="G526" s="288"/>
    </row>
    <row r="527" spans="1:7" ht="13.5" thickBot="1">
      <c r="A527" s="786" t="s">
        <v>331</v>
      </c>
      <c r="B527" s="787"/>
      <c r="C527" s="787"/>
      <c r="D527" s="788"/>
      <c r="E527" s="303"/>
      <c r="F527" s="304"/>
      <c r="G527" s="288"/>
    </row>
    <row r="528" spans="1:7" ht="13.5" thickBot="1">
      <c r="A528" s="786" t="s">
        <v>332</v>
      </c>
      <c r="B528" s="787"/>
      <c r="C528" s="787"/>
      <c r="D528" s="788"/>
      <c r="E528" s="301"/>
      <c r="F528" s="302"/>
      <c r="G528" s="288"/>
    </row>
    <row r="529" spans="1:7" ht="13.5" thickBot="1">
      <c r="A529" s="789" t="s">
        <v>422</v>
      </c>
      <c r="B529" s="790"/>
      <c r="C529" s="790"/>
      <c r="D529" s="791"/>
      <c r="E529" s="301"/>
      <c r="F529" s="302"/>
      <c r="G529" s="288"/>
    </row>
    <row r="530" spans="1:7" ht="13.5" thickBot="1">
      <c r="A530" s="789" t="s">
        <v>333</v>
      </c>
      <c r="B530" s="790"/>
      <c r="C530" s="790"/>
      <c r="D530" s="791"/>
      <c r="E530" s="293">
        <f>E531+E539+E542+E545</f>
        <v>655</v>
      </c>
      <c r="F530" s="293">
        <f>SUM(F531+F539+F542+F545)</f>
        <v>732</v>
      </c>
      <c r="G530" s="287"/>
    </row>
    <row r="531" spans="1:7">
      <c r="A531" s="771" t="s">
        <v>89</v>
      </c>
      <c r="B531" s="772"/>
      <c r="C531" s="772"/>
      <c r="D531" s="773"/>
      <c r="E531" s="305">
        <f>SUM(E532:E538)</f>
        <v>0</v>
      </c>
      <c r="F531" s="305">
        <f>SUM(F532:F538)</f>
        <v>0</v>
      </c>
      <c r="G531" s="289"/>
    </row>
    <row r="532" spans="1:7">
      <c r="A532" s="792" t="s">
        <v>90</v>
      </c>
      <c r="B532" s="793"/>
      <c r="C532" s="793"/>
      <c r="D532" s="794"/>
      <c r="E532" s="306"/>
      <c r="F532" s="307"/>
      <c r="G532" s="290"/>
    </row>
    <row r="533" spans="1:7">
      <c r="A533" s="792" t="s">
        <v>91</v>
      </c>
      <c r="B533" s="793"/>
      <c r="C533" s="793"/>
      <c r="D533" s="794"/>
      <c r="E533" s="306"/>
      <c r="F533" s="307"/>
      <c r="G533" s="290"/>
    </row>
    <row r="534" spans="1:7">
      <c r="A534" s="792" t="s">
        <v>92</v>
      </c>
      <c r="B534" s="793"/>
      <c r="C534" s="793"/>
      <c r="D534" s="794"/>
      <c r="E534" s="306"/>
      <c r="F534" s="307"/>
      <c r="G534" s="290"/>
    </row>
    <row r="535" spans="1:7">
      <c r="A535" s="792" t="s">
        <v>198</v>
      </c>
      <c r="B535" s="793"/>
      <c r="C535" s="793"/>
      <c r="D535" s="794"/>
      <c r="E535" s="306"/>
      <c r="F535" s="307"/>
      <c r="G535" s="290"/>
    </row>
    <row r="536" spans="1:7">
      <c r="A536" s="792" t="s">
        <v>96</v>
      </c>
      <c r="B536" s="793"/>
      <c r="C536" s="793"/>
      <c r="D536" s="794"/>
      <c r="E536" s="306"/>
      <c r="F536" s="307"/>
      <c r="G536" s="290"/>
    </row>
    <row r="537" spans="1:7">
      <c r="A537" s="792" t="s">
        <v>199</v>
      </c>
      <c r="B537" s="793"/>
      <c r="C537" s="793"/>
      <c r="D537" s="794"/>
      <c r="E537" s="306"/>
      <c r="F537" s="307"/>
      <c r="G537" s="290"/>
    </row>
    <row r="538" spans="1:7">
      <c r="A538" s="792" t="s">
        <v>97</v>
      </c>
      <c r="B538" s="793"/>
      <c r="C538" s="793"/>
      <c r="D538" s="794"/>
      <c r="E538" s="306"/>
      <c r="F538" s="307"/>
      <c r="G538" s="290"/>
    </row>
    <row r="539" spans="1:7">
      <c r="A539" s="780" t="s">
        <v>98</v>
      </c>
      <c r="B539" s="781"/>
      <c r="C539" s="781"/>
      <c r="D539" s="782"/>
      <c r="E539" s="308">
        <f>SUM(E540:E541)</f>
        <v>0</v>
      </c>
      <c r="F539" s="308">
        <f>SUM(F540:F541)</f>
        <v>0</v>
      </c>
      <c r="G539" s="289"/>
    </row>
    <row r="540" spans="1:7">
      <c r="A540" s="792" t="s">
        <v>99</v>
      </c>
      <c r="B540" s="793"/>
      <c r="C540" s="793"/>
      <c r="D540" s="794"/>
      <c r="E540" s="306"/>
      <c r="F540" s="307"/>
      <c r="G540" s="290"/>
    </row>
    <row r="541" spans="1:7">
      <c r="A541" s="792" t="s">
        <v>100</v>
      </c>
      <c r="B541" s="793"/>
      <c r="C541" s="793"/>
      <c r="D541" s="794"/>
      <c r="E541" s="306"/>
      <c r="F541" s="307"/>
      <c r="G541" s="290"/>
    </row>
    <row r="542" spans="1:7">
      <c r="A542" s="774" t="s">
        <v>101</v>
      </c>
      <c r="B542" s="775"/>
      <c r="C542" s="775"/>
      <c r="D542" s="776"/>
      <c r="E542" s="308">
        <f>SUM(E543:E544)</f>
        <v>0</v>
      </c>
      <c r="F542" s="308">
        <f>SUM(F543:F544)</f>
        <v>0</v>
      </c>
      <c r="G542" s="289"/>
    </row>
    <row r="543" spans="1:7">
      <c r="A543" s="792" t="s">
        <v>102</v>
      </c>
      <c r="B543" s="793"/>
      <c r="C543" s="793"/>
      <c r="D543" s="794"/>
      <c r="E543" s="306"/>
      <c r="F543" s="307"/>
      <c r="G543" s="290"/>
    </row>
    <row r="544" spans="1:7">
      <c r="A544" s="792" t="s">
        <v>103</v>
      </c>
      <c r="B544" s="793"/>
      <c r="C544" s="793"/>
      <c r="D544" s="794"/>
      <c r="E544" s="306"/>
      <c r="F544" s="307"/>
      <c r="G544" s="290"/>
    </row>
    <row r="545" spans="1:7">
      <c r="A545" s="774" t="s">
        <v>104</v>
      </c>
      <c r="B545" s="775"/>
      <c r="C545" s="775"/>
      <c r="D545" s="776"/>
      <c r="E545" s="308">
        <f>SUM(E546:E559)</f>
        <v>655</v>
      </c>
      <c r="F545" s="308">
        <f>SUM(F546:F559)</f>
        <v>732</v>
      </c>
      <c r="G545" s="289"/>
    </row>
    <row r="546" spans="1:7">
      <c r="A546" s="792" t="s">
        <v>105</v>
      </c>
      <c r="B546" s="793"/>
      <c r="C546" s="793"/>
      <c r="D546" s="794"/>
      <c r="E546" s="297"/>
      <c r="F546" s="298"/>
      <c r="G546" s="130"/>
    </row>
    <row r="547" spans="1:7">
      <c r="A547" s="792" t="s">
        <v>106</v>
      </c>
      <c r="B547" s="793"/>
      <c r="C547" s="793"/>
      <c r="D547" s="794"/>
      <c r="E547" s="297"/>
      <c r="F547" s="298"/>
      <c r="G547" s="130"/>
    </row>
    <row r="548" spans="1:7">
      <c r="A548" s="792" t="s">
        <v>200</v>
      </c>
      <c r="B548" s="793"/>
      <c r="C548" s="793"/>
      <c r="D548" s="794"/>
      <c r="E548" s="309"/>
      <c r="F548" s="296"/>
      <c r="G548" s="130"/>
    </row>
    <row r="549" spans="1:7">
      <c r="A549" s="792" t="s">
        <v>107</v>
      </c>
      <c r="B549" s="793"/>
      <c r="C549" s="793"/>
      <c r="D549" s="794"/>
      <c r="E549" s="297"/>
      <c r="F549" s="298"/>
      <c r="G549" s="130"/>
    </row>
    <row r="550" spans="1:7">
      <c r="A550" s="792" t="s">
        <v>201</v>
      </c>
      <c r="B550" s="793"/>
      <c r="C550" s="793"/>
      <c r="D550" s="794"/>
      <c r="E550" s="297"/>
      <c r="F550" s="298"/>
      <c r="G550" s="130"/>
    </row>
    <row r="551" spans="1:7">
      <c r="A551" s="792" t="s">
        <v>202</v>
      </c>
      <c r="B551" s="793"/>
      <c r="C551" s="793"/>
      <c r="D551" s="794"/>
      <c r="E551" s="297"/>
      <c r="F551" s="298"/>
      <c r="G551" s="130"/>
    </row>
    <row r="552" spans="1:7">
      <c r="A552" s="792" t="s">
        <v>110</v>
      </c>
      <c r="B552" s="793"/>
      <c r="C552" s="793"/>
      <c r="D552" s="794"/>
      <c r="E552" s="297"/>
      <c r="F552" s="298"/>
      <c r="G552" s="130"/>
    </row>
    <row r="553" spans="1:7">
      <c r="A553" s="792" t="s">
        <v>111</v>
      </c>
      <c r="B553" s="793"/>
      <c r="C553" s="793"/>
      <c r="D553" s="794"/>
      <c r="E553" s="297"/>
      <c r="F553" s="298"/>
      <c r="G553" s="130"/>
    </row>
    <row r="554" spans="1:7">
      <c r="A554" s="792" t="s">
        <v>112</v>
      </c>
      <c r="B554" s="793"/>
      <c r="C554" s="793"/>
      <c r="D554" s="794"/>
      <c r="E554" s="297"/>
      <c r="F554" s="298"/>
      <c r="G554" s="130"/>
    </row>
    <row r="555" spans="1:7">
      <c r="A555" s="795" t="s">
        <v>113</v>
      </c>
      <c r="B555" s="796"/>
      <c r="C555" s="796"/>
      <c r="D555" s="797"/>
      <c r="E555" s="297"/>
      <c r="F555" s="298"/>
      <c r="G555" s="130"/>
    </row>
    <row r="556" spans="1:7">
      <c r="A556" s="795" t="s">
        <v>203</v>
      </c>
      <c r="B556" s="796"/>
      <c r="C556" s="796"/>
      <c r="D556" s="797"/>
      <c r="E556" s="297"/>
      <c r="F556" s="298"/>
      <c r="G556" s="130"/>
    </row>
    <row r="557" spans="1:7">
      <c r="A557" s="795" t="s">
        <v>204</v>
      </c>
      <c r="B557" s="796"/>
      <c r="C557" s="796"/>
      <c r="D557" s="797"/>
      <c r="E557" s="297"/>
      <c r="F557" s="298"/>
      <c r="G557" s="130"/>
    </row>
    <row r="558" spans="1:7">
      <c r="A558" s="798" t="s">
        <v>13</v>
      </c>
      <c r="B558" s="799"/>
      <c r="C558" s="799"/>
      <c r="D558" s="800"/>
      <c r="E558" s="297"/>
      <c r="F558" s="298"/>
      <c r="G558" s="130"/>
    </row>
    <row r="559" spans="1:7" ht="13.5" thickBot="1">
      <c r="A559" s="926" t="s">
        <v>335</v>
      </c>
      <c r="B559" s="927"/>
      <c r="C559" s="927"/>
      <c r="D559" s="928"/>
      <c r="E559" s="297">
        <v>655</v>
      </c>
      <c r="F559" s="298">
        <v>732</v>
      </c>
      <c r="G559" s="130"/>
    </row>
    <row r="560" spans="1:7" ht="13.5" thickBot="1">
      <c r="A560" s="929" t="s">
        <v>334</v>
      </c>
      <c r="B560" s="930"/>
      <c r="C560" s="930"/>
      <c r="D560" s="931"/>
      <c r="E560" s="310">
        <f>SUM(E517+E526+E527+E528+E529+E530)</f>
        <v>213862.26</v>
      </c>
      <c r="F560" s="310">
        <f>SUM(F517+F526+F527+F528+F529+F530)</f>
        <v>216759.98</v>
      </c>
      <c r="G560" s="287"/>
    </row>
    <row r="562" spans="1:4">
      <c r="A562" s="489" t="s">
        <v>396</v>
      </c>
      <c r="B562" s="546"/>
      <c r="C562" s="546"/>
      <c r="D562" s="546"/>
    </row>
    <row r="563" spans="1:4" ht="14.5" thickBot="1">
      <c r="A563" s="418"/>
      <c r="B563" s="418"/>
      <c r="C563" s="28"/>
    </row>
    <row r="564" spans="1:4" ht="15">
      <c r="A564" s="801" t="s">
        <v>165</v>
      </c>
      <c r="B564" s="802"/>
      <c r="C564" s="803" t="s">
        <v>47</v>
      </c>
      <c r="D564" s="803" t="s">
        <v>119</v>
      </c>
    </row>
    <row r="565" spans="1:4" ht="14.5" thickBot="1">
      <c r="A565" s="806"/>
      <c r="B565" s="807"/>
      <c r="C565" s="804"/>
      <c r="D565" s="805"/>
    </row>
    <row r="566" spans="1:4">
      <c r="A566" s="932" t="s">
        <v>217</v>
      </c>
      <c r="B566" s="933"/>
      <c r="C566" s="278">
        <v>441376.9</v>
      </c>
      <c r="D566" s="278">
        <v>402253.64</v>
      </c>
    </row>
    <row r="567" spans="1:4">
      <c r="A567" s="666" t="s">
        <v>218</v>
      </c>
      <c r="B567" s="667"/>
      <c r="C567" s="279"/>
      <c r="D567" s="280"/>
    </row>
    <row r="568" spans="1:4">
      <c r="A568" s="934" t="s">
        <v>219</v>
      </c>
      <c r="B568" s="935"/>
      <c r="C568" s="280">
        <v>66639.83</v>
      </c>
      <c r="D568" s="280">
        <v>168266.07</v>
      </c>
    </row>
    <row r="569" spans="1:4">
      <c r="A569" s="808" t="s">
        <v>220</v>
      </c>
      <c r="B569" s="809"/>
      <c r="C569" s="279"/>
      <c r="D569" s="280"/>
    </row>
    <row r="570" spans="1:4">
      <c r="A570" s="668" t="s">
        <v>423</v>
      </c>
      <c r="B570" s="669"/>
      <c r="C570" s="279"/>
      <c r="D570" s="280"/>
    </row>
    <row r="571" spans="1:4">
      <c r="A571" s="936" t="s">
        <v>337</v>
      </c>
      <c r="B571" s="937"/>
      <c r="C571" s="280">
        <v>5104.9799999999996</v>
      </c>
      <c r="D571" s="280">
        <v>4938.8500000000004</v>
      </c>
    </row>
    <row r="572" spans="1:4">
      <c r="A572" s="668" t="s">
        <v>221</v>
      </c>
      <c r="B572" s="669"/>
      <c r="C572" s="279"/>
      <c r="D572" s="280"/>
    </row>
    <row r="573" spans="1:4" ht="21.75" customHeight="1">
      <c r="A573" s="713" t="s">
        <v>222</v>
      </c>
      <c r="B573" s="714"/>
      <c r="C573" s="279"/>
      <c r="D573" s="280"/>
    </row>
    <row r="574" spans="1:4">
      <c r="A574" s="808" t="s">
        <v>223</v>
      </c>
      <c r="B574" s="809"/>
      <c r="C574" s="120"/>
      <c r="D574" s="280"/>
    </row>
    <row r="575" spans="1:4" ht="13.5" thickBot="1">
      <c r="A575" s="810" t="s">
        <v>42</v>
      </c>
      <c r="B575" s="811"/>
      <c r="C575" s="311"/>
      <c r="D575" s="312"/>
    </row>
    <row r="576" spans="1:4" ht="15.5" thickBot="1">
      <c r="A576" s="812" t="s">
        <v>162</v>
      </c>
      <c r="B576" s="813"/>
      <c r="C576" s="434">
        <f>SUM(C566:C575)</f>
        <v>513121.71</v>
      </c>
      <c r="D576" s="434">
        <f>SUM(D566:D575)</f>
        <v>575458.55999999994</v>
      </c>
    </row>
    <row r="579" spans="1:6" ht="14">
      <c r="A579" s="598" t="s">
        <v>397</v>
      </c>
      <c r="B579" s="598"/>
      <c r="C579" s="598"/>
    </row>
    <row r="580" spans="1:6" ht="14.5" thickBot="1">
      <c r="A580" s="418"/>
      <c r="B580" s="418"/>
      <c r="C580" s="418"/>
    </row>
    <row r="581" spans="1:6" ht="26.5" thickBot="1">
      <c r="A581" s="814" t="s">
        <v>166</v>
      </c>
      <c r="B581" s="815"/>
      <c r="C581" s="815"/>
      <c r="D581" s="816"/>
      <c r="E581" s="275" t="s">
        <v>47</v>
      </c>
      <c r="F581" s="174" t="s">
        <v>119</v>
      </c>
    </row>
    <row r="582" spans="1:6" ht="13.5" thickBot="1">
      <c r="A582" s="653" t="s">
        <v>424</v>
      </c>
      <c r="B582" s="817"/>
      <c r="C582" s="817"/>
      <c r="D582" s="818"/>
      <c r="E582" s="313">
        <f>E583+E584+E585</f>
        <v>0</v>
      </c>
      <c r="F582" s="313">
        <f>F583+F584+F585</f>
        <v>0</v>
      </c>
    </row>
    <row r="583" spans="1:6">
      <c r="A583" s="819" t="s">
        <v>205</v>
      </c>
      <c r="B583" s="820"/>
      <c r="C583" s="820"/>
      <c r="D583" s="821"/>
      <c r="E583" s="314"/>
      <c r="F583" s="315"/>
    </row>
    <row r="584" spans="1:6">
      <c r="A584" s="822" t="s">
        <v>206</v>
      </c>
      <c r="B584" s="823"/>
      <c r="C584" s="823"/>
      <c r="D584" s="824"/>
      <c r="E584" s="282"/>
      <c r="F584" s="283"/>
    </row>
    <row r="585" spans="1:6" ht="13.5" thickBot="1">
      <c r="A585" s="825" t="s">
        <v>207</v>
      </c>
      <c r="B585" s="826"/>
      <c r="C585" s="826"/>
      <c r="D585" s="827"/>
      <c r="E585" s="316"/>
      <c r="F585" s="317"/>
    </row>
    <row r="586" spans="1:6" ht="13.5" thickBot="1">
      <c r="A586" s="828" t="s">
        <v>338</v>
      </c>
      <c r="B586" s="829"/>
      <c r="C586" s="829"/>
      <c r="D586" s="830"/>
      <c r="E586" s="313">
        <v>0</v>
      </c>
      <c r="F586" s="318">
        <v>0</v>
      </c>
    </row>
    <row r="587" spans="1:6" ht="13.5" thickBot="1">
      <c r="A587" s="831" t="s">
        <v>339</v>
      </c>
      <c r="B587" s="832"/>
      <c r="C587" s="832"/>
      <c r="D587" s="833"/>
      <c r="E587" s="319">
        <f>SUM(E588:E597)</f>
        <v>4349.18</v>
      </c>
      <c r="F587" s="319">
        <f>SUM(F588:F597)</f>
        <v>2199.5700000000002</v>
      </c>
    </row>
    <row r="588" spans="1:6">
      <c r="A588" s="834" t="s">
        <v>208</v>
      </c>
      <c r="B588" s="835"/>
      <c r="C588" s="835"/>
      <c r="D588" s="836"/>
      <c r="E588" s="321"/>
      <c r="F588" s="321"/>
    </row>
    <row r="589" spans="1:6">
      <c r="A589" s="837" t="s">
        <v>209</v>
      </c>
      <c r="B589" s="838"/>
      <c r="C589" s="838"/>
      <c r="D589" s="839"/>
      <c r="E589" s="323"/>
      <c r="F589" s="323"/>
    </row>
    <row r="590" spans="1:6">
      <c r="A590" s="837" t="s">
        <v>210</v>
      </c>
      <c r="B590" s="838"/>
      <c r="C590" s="838"/>
      <c r="D590" s="839"/>
      <c r="E590" s="282"/>
      <c r="F590" s="282"/>
    </row>
    <row r="591" spans="1:6">
      <c r="A591" s="837" t="s">
        <v>211</v>
      </c>
      <c r="B591" s="838"/>
      <c r="C591" s="838"/>
      <c r="D591" s="839"/>
      <c r="E591" s="282"/>
      <c r="F591" s="283"/>
    </row>
    <row r="592" spans="1:6">
      <c r="A592" s="938" t="s">
        <v>212</v>
      </c>
      <c r="B592" s="939"/>
      <c r="C592" s="939"/>
      <c r="D592" s="940"/>
      <c r="E592" s="283">
        <v>2472.6999999999998</v>
      </c>
      <c r="F592" s="478"/>
    </row>
    <row r="593" spans="1:6">
      <c r="A593" s="837" t="s">
        <v>213</v>
      </c>
      <c r="B593" s="838"/>
      <c r="C593" s="838"/>
      <c r="D593" s="839"/>
      <c r="E593" s="325"/>
      <c r="F593" s="479"/>
    </row>
    <row r="594" spans="1:6">
      <c r="A594" s="837" t="s">
        <v>214</v>
      </c>
      <c r="B594" s="838"/>
      <c r="C594" s="838"/>
      <c r="D594" s="839"/>
      <c r="E594" s="325"/>
      <c r="F594" s="479"/>
    </row>
    <row r="595" spans="1:6">
      <c r="A595" s="822" t="s">
        <v>215</v>
      </c>
      <c r="B595" s="823"/>
      <c r="C595" s="823"/>
      <c r="D595" s="824"/>
      <c r="E595" s="282"/>
      <c r="F595" s="478"/>
    </row>
    <row r="596" spans="1:6">
      <c r="A596" s="822" t="s">
        <v>216</v>
      </c>
      <c r="B596" s="823"/>
      <c r="C596" s="823"/>
      <c r="D596" s="824"/>
      <c r="E596" s="325"/>
      <c r="F596" s="479"/>
    </row>
    <row r="597" spans="1:6" ht="13.5" thickBot="1">
      <c r="A597" s="941" t="s">
        <v>425</v>
      </c>
      <c r="B597" s="942"/>
      <c r="C597" s="942"/>
      <c r="D597" s="943"/>
      <c r="E597" s="326">
        <v>1876.48</v>
      </c>
      <c r="F597" s="479">
        <v>2199.5700000000002</v>
      </c>
    </row>
    <row r="598" spans="1:6" ht="13.5" thickBot="1">
      <c r="A598" s="840" t="s">
        <v>162</v>
      </c>
      <c r="B598" s="841"/>
      <c r="C598" s="841"/>
      <c r="D598" s="842"/>
      <c r="E598" s="202">
        <f>SUM(E582+E586+E587)</f>
        <v>4349.18</v>
      </c>
      <c r="F598" s="202">
        <f>SUM(F582+F586+F587)</f>
        <v>2199.5700000000002</v>
      </c>
    </row>
    <row r="601" spans="1:6">
      <c r="A601" s="489" t="s">
        <v>398</v>
      </c>
      <c r="B601" s="546"/>
      <c r="C601" s="546"/>
      <c r="D601" s="546"/>
    </row>
    <row r="602" spans="1:6" ht="14.5" thickBot="1">
      <c r="A602" s="418"/>
      <c r="B602" s="418"/>
      <c r="C602" s="28"/>
      <c r="D602" s="28"/>
    </row>
    <row r="603" spans="1:6" ht="26.5" thickBot="1">
      <c r="A603" s="581" t="s">
        <v>95</v>
      </c>
      <c r="B603" s="582"/>
      <c r="C603" s="582"/>
      <c r="D603" s="583"/>
      <c r="E603" s="275" t="s">
        <v>47</v>
      </c>
      <c r="F603" s="174" t="s">
        <v>119</v>
      </c>
    </row>
    <row r="604" spans="1:6" ht="30.75" customHeight="1" thickBot="1">
      <c r="A604" s="843" t="s">
        <v>340</v>
      </c>
      <c r="B604" s="844"/>
      <c r="C604" s="844"/>
      <c r="D604" s="845"/>
      <c r="E604" s="281"/>
      <c r="F604" s="281"/>
    </row>
    <row r="605" spans="1:6" ht="13.5" thickBot="1">
      <c r="A605" s="653" t="s">
        <v>341</v>
      </c>
      <c r="B605" s="817"/>
      <c r="C605" s="817"/>
      <c r="D605" s="818"/>
      <c r="E605" s="276">
        <f>SUM(E606+E607+E612)</f>
        <v>451.86</v>
      </c>
      <c r="F605" s="276">
        <f>SUM(F606+F607+F612)</f>
        <v>960.9</v>
      </c>
    </row>
    <row r="606" spans="1:6">
      <c r="A606" s="846" t="s">
        <v>342</v>
      </c>
      <c r="B606" s="847"/>
      <c r="C606" s="847"/>
      <c r="D606" s="848"/>
      <c r="E606" s="228"/>
      <c r="F606" s="228"/>
    </row>
    <row r="607" spans="1:6">
      <c r="A607" s="606" t="s">
        <v>114</v>
      </c>
      <c r="B607" s="849"/>
      <c r="C607" s="849"/>
      <c r="D607" s="850"/>
      <c r="E607" s="328">
        <f>SUM(E609:E611)</f>
        <v>0</v>
      </c>
      <c r="F607" s="328">
        <f>SUM(F609:F611)</f>
        <v>0</v>
      </c>
    </row>
    <row r="608" spans="1:6">
      <c r="A608" s="612" t="s">
        <v>224</v>
      </c>
      <c r="B608" s="851"/>
      <c r="C608" s="851"/>
      <c r="D608" s="686"/>
      <c r="E608" s="284"/>
      <c r="F608" s="284"/>
    </row>
    <row r="609" spans="1:6">
      <c r="A609" s="612" t="s">
        <v>225</v>
      </c>
      <c r="B609" s="851"/>
      <c r="C609" s="851"/>
      <c r="D609" s="686"/>
      <c r="E609" s="284"/>
      <c r="F609" s="284"/>
    </row>
    <row r="610" spans="1:6">
      <c r="A610" s="944" t="s">
        <v>426</v>
      </c>
      <c r="B610" s="945"/>
      <c r="C610" s="945"/>
      <c r="D610" s="946"/>
      <c r="E610" s="279"/>
      <c r="F610" s="279"/>
    </row>
    <row r="611" spans="1:6">
      <c r="A611" s="612" t="s">
        <v>427</v>
      </c>
      <c r="B611" s="851"/>
      <c r="C611" s="851"/>
      <c r="D611" s="686"/>
      <c r="E611" s="279"/>
      <c r="F611" s="279"/>
    </row>
    <row r="612" spans="1:6">
      <c r="A612" s="687" t="s">
        <v>123</v>
      </c>
      <c r="B612" s="852"/>
      <c r="C612" s="852"/>
      <c r="D612" s="688"/>
      <c r="E612" s="328">
        <f>SUM(E613:E617)</f>
        <v>451.86</v>
      </c>
      <c r="F612" s="328">
        <f>SUM(F613:F617)</f>
        <v>960.9</v>
      </c>
    </row>
    <row r="613" spans="1:6">
      <c r="A613" s="612" t="s">
        <v>269</v>
      </c>
      <c r="B613" s="851"/>
      <c r="C613" s="851"/>
      <c r="D613" s="686"/>
      <c r="E613" s="279"/>
      <c r="F613" s="279"/>
    </row>
    <row r="614" spans="1:6">
      <c r="A614" s="612" t="s">
        <v>270</v>
      </c>
      <c r="B614" s="851"/>
      <c r="C614" s="851"/>
      <c r="D614" s="686"/>
      <c r="E614" s="279"/>
      <c r="F614" s="279"/>
    </row>
    <row r="615" spans="1:6">
      <c r="A615" s="853" t="s">
        <v>226</v>
      </c>
      <c r="B615" s="854"/>
      <c r="C615" s="854"/>
      <c r="D615" s="855"/>
      <c r="E615" s="279"/>
      <c r="F615" s="279"/>
    </row>
    <row r="616" spans="1:6">
      <c r="A616" s="853" t="s">
        <v>227</v>
      </c>
      <c r="B616" s="854"/>
      <c r="C616" s="854"/>
      <c r="D616" s="855"/>
      <c r="E616" s="279"/>
      <c r="F616" s="279"/>
    </row>
    <row r="617" spans="1:6" ht="13.5" thickBot="1">
      <c r="A617" s="856" t="s">
        <v>343</v>
      </c>
      <c r="B617" s="857"/>
      <c r="C617" s="857"/>
      <c r="D617" s="858"/>
      <c r="E617" s="329">
        <v>451.86</v>
      </c>
      <c r="F617" s="480">
        <v>960.9</v>
      </c>
    </row>
    <row r="618" spans="1:6" ht="13.5" thickBot="1">
      <c r="A618" s="859" t="s">
        <v>344</v>
      </c>
      <c r="B618" s="860"/>
      <c r="C618" s="860"/>
      <c r="D618" s="861"/>
      <c r="E618" s="330">
        <f>SUM(E604+E605)</f>
        <v>451.86</v>
      </c>
      <c r="F618" s="330">
        <f>SUM(F604+F605)</f>
        <v>960.9</v>
      </c>
    </row>
    <row r="621" spans="1:6" ht="14">
      <c r="A621" s="212" t="s">
        <v>399</v>
      </c>
      <c r="B621" s="5"/>
      <c r="C621" s="5"/>
    </row>
    <row r="622" spans="1:6" ht="13.5" thickBot="1">
      <c r="A622"/>
      <c r="B622"/>
      <c r="C622"/>
    </row>
    <row r="623" spans="1:6" ht="30.5" thickBot="1">
      <c r="A623" s="862"/>
      <c r="B623" s="863"/>
      <c r="C623" s="863"/>
      <c r="D623" s="864"/>
      <c r="E623" s="122" t="s">
        <v>47</v>
      </c>
      <c r="F623" s="121" t="s">
        <v>119</v>
      </c>
    </row>
    <row r="624" spans="1:6" ht="13.5" thickBot="1">
      <c r="A624" s="865" t="s">
        <v>345</v>
      </c>
      <c r="B624" s="866"/>
      <c r="C624" s="866"/>
      <c r="D624" s="867"/>
      <c r="E624" s="276">
        <f>SUM(E625:E626)</f>
        <v>0</v>
      </c>
      <c r="F624" s="276">
        <f>SUM(F625:F626)</f>
        <v>0</v>
      </c>
    </row>
    <row r="625" spans="1:6">
      <c r="A625" s="868" t="s">
        <v>94</v>
      </c>
      <c r="B625" s="869"/>
      <c r="C625" s="869"/>
      <c r="D625" s="870"/>
      <c r="E625" s="331"/>
      <c r="F625" s="332"/>
    </row>
    <row r="626" spans="1:6" ht="13.5" thickBot="1">
      <c r="A626" s="871" t="s">
        <v>108</v>
      </c>
      <c r="B626" s="872"/>
      <c r="C626" s="872"/>
      <c r="D626" s="873"/>
      <c r="E626" s="333"/>
      <c r="F626" s="181"/>
    </row>
    <row r="627" spans="1:6" ht="13.5" thickBot="1">
      <c r="A627" s="874" t="s">
        <v>346</v>
      </c>
      <c r="B627" s="875"/>
      <c r="C627" s="875"/>
      <c r="D627" s="876"/>
      <c r="E627" s="276">
        <f>SUM(E628:E629)</f>
        <v>1908.75</v>
      </c>
      <c r="F627" s="276">
        <f>SUM(F628:F629)</f>
        <v>1769.2800000000002</v>
      </c>
    </row>
    <row r="628" spans="1:6" ht="22.5" customHeight="1">
      <c r="A628" s="947" t="s">
        <v>428</v>
      </c>
      <c r="B628" s="948"/>
      <c r="C628" s="948"/>
      <c r="D628" s="949"/>
      <c r="E628" s="278">
        <v>1779.12</v>
      </c>
      <c r="F628" s="481">
        <v>1630.92</v>
      </c>
    </row>
    <row r="629" spans="1:6" ht="15.75" customHeight="1" thickBot="1">
      <c r="A629" s="950" t="s">
        <v>228</v>
      </c>
      <c r="B629" s="951"/>
      <c r="C629" s="951"/>
      <c r="D629" s="952"/>
      <c r="E629" s="312">
        <v>129.63</v>
      </c>
      <c r="F629" s="482">
        <v>138.36000000000001</v>
      </c>
    </row>
    <row r="630" spans="1:6" ht="13.5" thickBot="1">
      <c r="A630" s="874" t="s">
        <v>347</v>
      </c>
      <c r="B630" s="875"/>
      <c r="C630" s="875"/>
      <c r="D630" s="876"/>
      <c r="E630" s="276">
        <f>SUM(E631:E636)</f>
        <v>0</v>
      </c>
      <c r="F630" s="276">
        <f>SUM(F631:F636)</f>
        <v>0</v>
      </c>
    </row>
    <row r="631" spans="1:6">
      <c r="A631" s="877" t="s">
        <v>14</v>
      </c>
      <c r="B631" s="878"/>
      <c r="C631" s="878"/>
      <c r="D631" s="879"/>
      <c r="E631" s="277"/>
      <c r="F631" s="278"/>
    </row>
    <row r="632" spans="1:6">
      <c r="A632" s="880" t="s">
        <v>252</v>
      </c>
      <c r="B632" s="881"/>
      <c r="C632" s="881"/>
      <c r="D632" s="882"/>
      <c r="E632" s="277"/>
      <c r="F632" s="278"/>
    </row>
    <row r="633" spans="1:6">
      <c r="A633" s="883" t="s">
        <v>229</v>
      </c>
      <c r="B633" s="884"/>
      <c r="C633" s="884"/>
      <c r="D633" s="885"/>
      <c r="E633" s="279"/>
      <c r="F633" s="280"/>
    </row>
    <row r="634" spans="1:6">
      <c r="A634" s="883" t="s">
        <v>230</v>
      </c>
      <c r="B634" s="884"/>
      <c r="C634" s="884"/>
      <c r="D634" s="885"/>
      <c r="E634" s="311"/>
      <c r="F634" s="312"/>
    </row>
    <row r="635" spans="1:6">
      <c r="A635" s="883" t="s">
        <v>231</v>
      </c>
      <c r="B635" s="884"/>
      <c r="C635" s="884"/>
      <c r="D635" s="885"/>
      <c r="E635" s="311"/>
      <c r="F635" s="312"/>
    </row>
    <row r="636" spans="1:6" ht="13.5" thickBot="1">
      <c r="A636" s="886" t="s">
        <v>348</v>
      </c>
      <c r="B636" s="887"/>
      <c r="C636" s="887"/>
      <c r="D636" s="888"/>
      <c r="E636" s="311"/>
      <c r="F636" s="312"/>
    </row>
    <row r="637" spans="1:6" ht="15.5" thickBot="1">
      <c r="A637" s="812" t="s">
        <v>162</v>
      </c>
      <c r="B637" s="889"/>
      <c r="C637" s="889"/>
      <c r="D637" s="813"/>
      <c r="E637" s="435">
        <f>SUM(E624+E627+E630)</f>
        <v>1908.75</v>
      </c>
      <c r="F637" s="435">
        <f>SUM(F624+F627+F630)</f>
        <v>1769.2800000000002</v>
      </c>
    </row>
    <row r="640" spans="1:6" ht="14">
      <c r="A640" s="598" t="s">
        <v>400</v>
      </c>
      <c r="B640" s="598"/>
      <c r="C640" s="598"/>
    </row>
    <row r="641" spans="1:6" ht="13.5" thickBot="1">
      <c r="A641" s="334"/>
      <c r="B641" s="154"/>
      <c r="C641" s="154"/>
    </row>
    <row r="642" spans="1:6" ht="26.5" thickBot="1">
      <c r="A642" s="581"/>
      <c r="B642" s="582"/>
      <c r="C642" s="582"/>
      <c r="D642" s="583"/>
      <c r="E642" s="275" t="s">
        <v>47</v>
      </c>
      <c r="F642" s="174" t="s">
        <v>119</v>
      </c>
    </row>
    <row r="643" spans="1:6" ht="13.5" thickBot="1">
      <c r="A643" s="653" t="s">
        <v>346</v>
      </c>
      <c r="B643" s="817"/>
      <c r="C643" s="817"/>
      <c r="D643" s="818"/>
      <c r="E643" s="276">
        <f>E644+E645</f>
        <v>0</v>
      </c>
      <c r="F643" s="276">
        <f>F644+F645</f>
        <v>0</v>
      </c>
    </row>
    <row r="644" spans="1:6">
      <c r="A644" s="834" t="s">
        <v>232</v>
      </c>
      <c r="B644" s="835"/>
      <c r="C644" s="835"/>
      <c r="D644" s="836"/>
      <c r="E644" s="331"/>
      <c r="F644" s="332"/>
    </row>
    <row r="645" spans="1:6" ht="13.5" thickBot="1">
      <c r="A645" s="890" t="s">
        <v>233</v>
      </c>
      <c r="B645" s="891"/>
      <c r="C645" s="891"/>
      <c r="D645" s="892"/>
      <c r="E645" s="329"/>
      <c r="F645" s="336"/>
    </row>
    <row r="646" spans="1:6" ht="13.5" thickBot="1">
      <c r="A646" s="653" t="s">
        <v>349</v>
      </c>
      <c r="B646" s="817"/>
      <c r="C646" s="817"/>
      <c r="D646" s="818"/>
      <c r="E646" s="276">
        <f>SUM(E647:E654)</f>
        <v>1494.69</v>
      </c>
      <c r="F646" s="276">
        <f>SUM(F647:F654)</f>
        <v>610.21</v>
      </c>
    </row>
    <row r="647" spans="1:6">
      <c r="A647" s="834" t="s">
        <v>127</v>
      </c>
      <c r="B647" s="835"/>
      <c r="C647" s="835"/>
      <c r="D647" s="836"/>
      <c r="E647" s="277"/>
      <c r="F647" s="277"/>
    </row>
    <row r="648" spans="1:6">
      <c r="A648" s="837" t="s">
        <v>128</v>
      </c>
      <c r="B648" s="838"/>
      <c r="C648" s="838"/>
      <c r="D648" s="839"/>
      <c r="E648" s="279"/>
      <c r="F648" s="279"/>
    </row>
    <row r="649" spans="1:6">
      <c r="A649" s="837" t="s">
        <v>15</v>
      </c>
      <c r="B649" s="838"/>
      <c r="C649" s="838"/>
      <c r="D649" s="839"/>
      <c r="E649" s="279"/>
      <c r="F649" s="279"/>
    </row>
    <row r="650" spans="1:6">
      <c r="A650" s="822" t="s">
        <v>234</v>
      </c>
      <c r="B650" s="823"/>
      <c r="C650" s="823"/>
      <c r="D650" s="824"/>
      <c r="E650" s="279"/>
      <c r="F650" s="279"/>
    </row>
    <row r="651" spans="1:6">
      <c r="A651" s="953" t="s">
        <v>235</v>
      </c>
      <c r="B651" s="954"/>
      <c r="C651" s="954"/>
      <c r="D651" s="955"/>
      <c r="E651" s="311">
        <v>1494.69</v>
      </c>
      <c r="F651" s="483">
        <v>610.21</v>
      </c>
    </row>
    <row r="652" spans="1:6">
      <c r="A652" s="822" t="s">
        <v>248</v>
      </c>
      <c r="B652" s="823"/>
      <c r="C652" s="823"/>
      <c r="D652" s="824"/>
      <c r="E652" s="311"/>
      <c r="F652" s="311"/>
    </row>
    <row r="653" spans="1:6">
      <c r="A653" s="822" t="s">
        <v>249</v>
      </c>
      <c r="B653" s="823"/>
      <c r="C653" s="823"/>
      <c r="D653" s="824"/>
      <c r="E653" s="311"/>
      <c r="F653" s="311"/>
    </row>
    <row r="654" spans="1:6" ht="13.5" thickBot="1">
      <c r="A654" s="893" t="s">
        <v>302</v>
      </c>
      <c r="B654" s="894"/>
      <c r="C654" s="894"/>
      <c r="D654" s="895"/>
      <c r="E654" s="311"/>
      <c r="F654" s="311"/>
    </row>
    <row r="655" spans="1:6" ht="13.5" thickBot="1">
      <c r="A655" s="662"/>
      <c r="B655" s="896"/>
      <c r="C655" s="896"/>
      <c r="D655" s="663"/>
      <c r="E655" s="202">
        <f>SUM(E643+E646)</f>
        <v>1494.69</v>
      </c>
      <c r="F655" s="202">
        <f>SUM(F643+F646)</f>
        <v>610.21</v>
      </c>
    </row>
    <row r="662" spans="1:6" ht="15">
      <c r="A662" s="897" t="s">
        <v>401</v>
      </c>
      <c r="B662" s="897"/>
      <c r="C662" s="897"/>
      <c r="D662" s="897"/>
      <c r="E662" s="897"/>
      <c r="F662" s="897"/>
    </row>
    <row r="663" spans="1:6" ht="13.5" thickBot="1">
      <c r="A663" s="342"/>
      <c r="B663" s="182"/>
      <c r="C663" s="182"/>
      <c r="D663" s="182"/>
      <c r="E663" s="182"/>
      <c r="F663" s="182"/>
    </row>
    <row r="664" spans="1:6" ht="13.5" thickBot="1">
      <c r="A664" s="898" t="s">
        <v>140</v>
      </c>
      <c r="B664" s="899"/>
      <c r="C664" s="901" t="s">
        <v>160</v>
      </c>
      <c r="D664" s="902"/>
      <c r="E664" s="902"/>
      <c r="F664" s="903"/>
    </row>
    <row r="665" spans="1:6" ht="13.5" thickBot="1">
      <c r="A665" s="757"/>
      <c r="B665" s="900"/>
      <c r="C665" s="343" t="s">
        <v>132</v>
      </c>
      <c r="D665" s="344" t="s">
        <v>133</v>
      </c>
      <c r="E665" s="345" t="s">
        <v>134</v>
      </c>
      <c r="F665" s="344" t="s">
        <v>135</v>
      </c>
    </row>
    <row r="666" spans="1:6">
      <c r="A666" s="904" t="s">
        <v>23</v>
      </c>
      <c r="B666" s="905"/>
      <c r="C666" s="246">
        <f>SUM(C667:C669)</f>
        <v>0</v>
      </c>
      <c r="D666" s="246">
        <f>SUM(D667:D669)</f>
        <v>1300.1500000000001</v>
      </c>
      <c r="E666" s="246">
        <f>SUM(E667:E669)</f>
        <v>0</v>
      </c>
      <c r="F666" s="141">
        <f>SUM(F667:F669)</f>
        <v>19955.3</v>
      </c>
    </row>
    <row r="667" spans="1:6">
      <c r="A667" s="906" t="s">
        <v>439</v>
      </c>
      <c r="B667" s="907"/>
      <c r="C667" s="246"/>
      <c r="D667" s="141">
        <v>1300.1500000000001</v>
      </c>
      <c r="E667" s="285"/>
      <c r="F667" s="141">
        <v>19955.3</v>
      </c>
    </row>
    <row r="668" spans="1:6">
      <c r="A668" s="906" t="s">
        <v>109</v>
      </c>
      <c r="B668" s="907"/>
      <c r="C668" s="246"/>
      <c r="D668" s="141"/>
      <c r="E668" s="285"/>
      <c r="F668" s="141"/>
    </row>
    <row r="669" spans="1:6">
      <c r="A669" s="906" t="s">
        <v>109</v>
      </c>
      <c r="B669" s="907"/>
      <c r="C669" s="246"/>
      <c r="D669" s="141"/>
      <c r="E669" s="285"/>
      <c r="F669" s="141"/>
    </row>
    <row r="670" spans="1:6">
      <c r="A670" s="908" t="s">
        <v>48</v>
      </c>
      <c r="B670" s="909"/>
      <c r="C670" s="246"/>
      <c r="D670" s="141"/>
      <c r="E670" s="285"/>
      <c r="F670" s="141"/>
    </row>
    <row r="671" spans="1:6" ht="13.5" thickBot="1">
      <c r="A671" s="910" t="s">
        <v>30</v>
      </c>
      <c r="B671" s="630"/>
      <c r="C671" s="346"/>
      <c r="D671" s="347"/>
      <c r="E671" s="348"/>
      <c r="F671" s="347">
        <v>11787</v>
      </c>
    </row>
    <row r="672" spans="1:6" ht="13.5" thickBot="1">
      <c r="A672" s="915" t="s">
        <v>38</v>
      </c>
      <c r="B672" s="916"/>
      <c r="C672" s="349">
        <f>C666+C670+C671</f>
        <v>0</v>
      </c>
      <c r="D672" s="349">
        <f>D666+D670+D671</f>
        <v>1300.1500000000001</v>
      </c>
      <c r="E672" s="349">
        <f>E666+E670+E671</f>
        <v>0</v>
      </c>
      <c r="F672" s="350">
        <f>F666+F670+F671</f>
        <v>31742.3</v>
      </c>
    </row>
    <row r="675" spans="1:6" ht="30" customHeight="1">
      <c r="A675" s="566" t="s">
        <v>413</v>
      </c>
      <c r="B675" s="566"/>
      <c r="C675" s="566"/>
      <c r="D675" s="566"/>
      <c r="E675" s="729"/>
      <c r="F675" s="729"/>
    </row>
    <row r="677" spans="1:6" ht="14">
      <c r="A677" s="917" t="s">
        <v>352</v>
      </c>
      <c r="B677" s="917"/>
      <c r="C677" s="917"/>
      <c r="D677" s="917"/>
    </row>
    <row r="678" spans="1:6" ht="13.5" thickBot="1">
      <c r="A678" s="75"/>
      <c r="B678" s="182"/>
      <c r="C678" s="182"/>
      <c r="D678" s="182"/>
    </row>
    <row r="679" spans="1:6" ht="52.5" thickBot="1">
      <c r="A679" s="625" t="s">
        <v>121</v>
      </c>
      <c r="B679" s="626"/>
      <c r="C679" s="248" t="s">
        <v>70</v>
      </c>
      <c r="D679" s="248" t="s">
        <v>69</v>
      </c>
    </row>
    <row r="680" spans="1:6" ht="13.5" thickBot="1">
      <c r="A680" s="918" t="s">
        <v>122</v>
      </c>
      <c r="B680" s="956"/>
      <c r="C680" s="476">
        <v>70</v>
      </c>
      <c r="D680" s="477">
        <v>81</v>
      </c>
    </row>
    <row r="683" spans="1:6" ht="14">
      <c r="A683" s="419" t="s">
        <v>353</v>
      </c>
      <c r="B683" s="1"/>
      <c r="C683" s="1"/>
      <c r="D683" s="1"/>
      <c r="E683" s="1"/>
    </row>
    <row r="684" spans="1:6" ht="15.5" thickBot="1">
      <c r="A684" s="182"/>
      <c r="B684" s="351"/>
      <c r="C684" s="351"/>
      <c r="D684" s="182"/>
      <c r="E684" s="182"/>
    </row>
    <row r="685" spans="1:6" ht="52.5" thickBot="1">
      <c r="A685" s="343" t="s">
        <v>33</v>
      </c>
      <c r="B685" s="344" t="s">
        <v>34</v>
      </c>
      <c r="C685" s="344" t="s">
        <v>116</v>
      </c>
      <c r="D685" s="78" t="s">
        <v>35</v>
      </c>
      <c r="E685" s="79" t="s">
        <v>36</v>
      </c>
    </row>
    <row r="686" spans="1:6">
      <c r="A686" s="352" t="s">
        <v>136</v>
      </c>
      <c r="B686" s="144"/>
      <c r="C686" s="144"/>
      <c r="D686" s="353"/>
      <c r="E686" s="144"/>
    </row>
    <row r="687" spans="1:6">
      <c r="A687" s="354" t="s">
        <v>137</v>
      </c>
      <c r="B687" s="94"/>
      <c r="C687" s="94"/>
      <c r="D687" s="93"/>
      <c r="E687" s="94"/>
    </row>
    <row r="688" spans="1:6">
      <c r="A688" s="354" t="s">
        <v>138</v>
      </c>
      <c r="B688" s="94"/>
      <c r="C688" s="94"/>
      <c r="D688" s="93"/>
      <c r="E688" s="94"/>
    </row>
    <row r="689" spans="1:5">
      <c r="A689" s="354" t="s">
        <v>139</v>
      </c>
      <c r="B689" s="94"/>
      <c r="C689" s="94"/>
      <c r="D689" s="93"/>
      <c r="E689" s="94"/>
    </row>
    <row r="690" spans="1:5">
      <c r="A690" s="354" t="s">
        <v>141</v>
      </c>
      <c r="B690" s="94"/>
      <c r="C690" s="94"/>
      <c r="D690" s="93"/>
      <c r="E690" s="94"/>
    </row>
    <row r="691" spans="1:5">
      <c r="A691" s="354" t="s">
        <v>149</v>
      </c>
      <c r="B691" s="94"/>
      <c r="C691" s="94"/>
      <c r="D691" s="93"/>
      <c r="E691" s="94"/>
    </row>
    <row r="692" spans="1:5">
      <c r="A692" s="354" t="s">
        <v>150</v>
      </c>
      <c r="B692" s="94"/>
      <c r="C692" s="94"/>
      <c r="D692" s="93"/>
      <c r="E692" s="94"/>
    </row>
    <row r="693" spans="1:5" ht="13.5" thickBot="1">
      <c r="A693" s="355" t="s">
        <v>124</v>
      </c>
      <c r="B693" s="356"/>
      <c r="C693" s="356"/>
      <c r="D693" s="357"/>
      <c r="E693" s="356"/>
    </row>
    <row r="696" spans="1:5" ht="14">
      <c r="A696" s="419" t="s">
        <v>354</v>
      </c>
      <c r="B696" s="250"/>
      <c r="C696" s="250"/>
      <c r="D696" s="250"/>
      <c r="E696" s="250"/>
    </row>
    <row r="697" spans="1:5" ht="15.5" thickBot="1">
      <c r="A697" s="182"/>
      <c r="B697" s="351"/>
      <c r="C697" s="351"/>
      <c r="D697" s="182"/>
      <c r="E697" s="182"/>
    </row>
    <row r="698" spans="1:5" ht="60.5" thickBot="1">
      <c r="A698" s="358" t="s">
        <v>33</v>
      </c>
      <c r="B698" s="359" t="s">
        <v>34</v>
      </c>
      <c r="C698" s="359" t="s">
        <v>116</v>
      </c>
      <c r="D698" s="360" t="s">
        <v>117</v>
      </c>
      <c r="E698" s="361" t="s">
        <v>36</v>
      </c>
    </row>
    <row r="699" spans="1:5">
      <c r="A699" s="352" t="s">
        <v>136</v>
      </c>
      <c r="B699" s="144"/>
      <c r="C699" s="144"/>
      <c r="D699" s="353"/>
      <c r="E699" s="144"/>
    </row>
    <row r="700" spans="1:5">
      <c r="A700" s="354" t="s">
        <v>137</v>
      </c>
      <c r="B700" s="94"/>
      <c r="C700" s="94"/>
      <c r="D700" s="93"/>
      <c r="E700" s="94"/>
    </row>
    <row r="701" spans="1:5">
      <c r="A701" s="354" t="s">
        <v>138</v>
      </c>
      <c r="B701" s="94"/>
      <c r="C701" s="94"/>
      <c r="D701" s="93"/>
      <c r="E701" s="94"/>
    </row>
    <row r="702" spans="1:5">
      <c r="A702" s="354" t="s">
        <v>139</v>
      </c>
      <c r="B702" s="94"/>
      <c r="C702" s="94"/>
      <c r="D702" s="93"/>
      <c r="E702" s="94"/>
    </row>
    <row r="703" spans="1:5">
      <c r="A703" s="354" t="s">
        <v>141</v>
      </c>
      <c r="B703" s="94"/>
      <c r="C703" s="94"/>
      <c r="D703" s="93"/>
      <c r="E703" s="94"/>
    </row>
    <row r="704" spans="1:5">
      <c r="A704" s="354" t="s">
        <v>149</v>
      </c>
      <c r="B704" s="94"/>
      <c r="C704" s="94"/>
      <c r="D704" s="93"/>
      <c r="E704" s="94"/>
    </row>
    <row r="705" spans="1:7">
      <c r="A705" s="354" t="s">
        <v>150</v>
      </c>
      <c r="B705" s="94"/>
      <c r="C705" s="94"/>
      <c r="D705" s="93"/>
      <c r="E705" s="94"/>
    </row>
    <row r="706" spans="1:7" ht="13.5" thickBot="1">
      <c r="A706" s="355" t="s">
        <v>124</v>
      </c>
      <c r="B706" s="356"/>
      <c r="C706" s="356"/>
      <c r="D706" s="357"/>
      <c r="E706" s="356"/>
    </row>
    <row r="714" spans="1:7" ht="14">
      <c r="A714" s="362"/>
      <c r="B714" s="362"/>
      <c r="C714" s="911"/>
      <c r="D714" s="912"/>
      <c r="E714" s="362"/>
      <c r="F714" s="362"/>
    </row>
    <row r="715" spans="1:7" ht="14">
      <c r="A715" s="468" t="s">
        <v>359</v>
      </c>
      <c r="B715" s="468"/>
      <c r="C715" s="911" t="s">
        <v>32</v>
      </c>
      <c r="D715" s="912"/>
      <c r="E715" s="468"/>
      <c r="F715" s="913" t="s">
        <v>356</v>
      </c>
      <c r="G715" s="913"/>
    </row>
    <row r="716" spans="1:7" ht="14">
      <c r="A716" s="468" t="s">
        <v>357</v>
      </c>
      <c r="B716" s="28"/>
      <c r="C716" s="913" t="s">
        <v>355</v>
      </c>
      <c r="D716" s="914"/>
      <c r="E716" s="468"/>
      <c r="F716" s="913" t="s">
        <v>358</v>
      </c>
      <c r="G716" s="913"/>
    </row>
  </sheetData>
  <customSheetViews>
    <customSheetView guid="{2287EC49-1A11-4075-B2BA-565F3108B5B6}" showPageBreaks="1" view="pageLayout" topLeftCell="A35">
      <selection activeCell="F50" sqref="F50"/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46DA59F-DC83-4B30-866D-E0B4E70F8187}" scale="64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2F3F3F9-8F6A-4A76-9BCF-AEBA222C7B8E}" showPageBreaks="1" view="pageLayout" topLeftCell="A35">
      <selection activeCell="F50" sqref="F50"/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90984B5-D64C-4B80-8892-6693C785865B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804E910-F18F-4A6D-BA71-7007E47FF617}" showPageBreaks="1" view="pageLayout">
      <selection activeCell="D38" activeCellId="2" sqref="A31 A31:A33 D38"/>
      <rowBreaks count="21" manualBreakCount="2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3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7297E6-D90E-4D0F-8AB8-CF157BB69235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C9905CC-8472-46A2-BECB-968C9B4B4F68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864492F-DB1E-420E-880F-AE57EE05A775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5738602-1791-4BB1-901E-9582FFED8194}" showPageBreaks="1" view="pageLayout" topLeftCell="A35">
      <selection activeCell="F50" sqref="F50"/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FFC6444-2817-4165-AC19-F0FD78FD54DF}" showPageBreaks="1" view="pageLayout" topLeftCell="A676">
      <selection activeCell="C687" sqref="C687"/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BF3F838-397B-4F2C-9272-BF2C1C52A757}" showPageBreaks="1" view="pageLayout" topLeftCell="A676">
      <selection activeCell="C687" sqref="C687"/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AA3EC33-516E-481C-8A2A-C72E4906BA6D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E13ED1D-F385-4EF9-B267-80E11743B2B5}" showPageBreaks="1" view="pageLayout" topLeftCell="A336">
      <selection activeCell="C343" sqref="C343"/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44B73AE-FB58-4A49-91B6-4AF5912837F0}" showPageBreaks="1" view="pageLayout" topLeftCell="A336">
      <selection activeCell="C343" sqref="C343"/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89BC16FD-FBC5-4FAE-BEE8-3155B0C4FDC6}" showPageBreaks="1" view="pageLayout" topLeftCell="A336">
      <selection activeCell="C343" sqref="C343"/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01D71EF-D88D-4976-A605-2AAF4A66FEA5}" showPageBreaks="1" view="pageLayout" topLeftCell="A707">
      <selection activeCell="A695" sqref="A695"/>
      <rowBreaks count="17" manualBreakCount="17">
        <brk id="37" max="16383" man="1"/>
        <brk id="74" max="16383" man="1"/>
        <brk id="98" max="16383" man="1"/>
        <brk id="129" max="16383" man="1"/>
        <brk id="149" max="16383" man="1"/>
        <brk id="224" max="16383" man="1"/>
        <brk id="253" max="16383" man="1"/>
        <brk id="290" max="16383" man="1"/>
        <brk id="327" max="16383" man="1"/>
        <brk id="356" max="16383" man="1"/>
        <brk id="392" max="16383" man="1"/>
        <brk id="430" max="16383" man="1"/>
        <brk id="469" max="16383" man="1"/>
        <brk id="577" max="16383" man="1"/>
        <brk id="619" max="16383" man="1"/>
        <brk id="659" max="16383" man="1"/>
        <brk id="69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&amp;C&amp;"Times New Roman,Normalny"Zespół Szkół Fototechnicznych ul. Spokojna 13, 01-044 Warszawa
Informacja dodatkowa do sprawozdania finansowego za rok obrotowy zakończony 31 grudnia 2019 r.
II. Dodatkowe informacje i objaśnienia</oddHeader>
        <oddFooter>&amp;CWprowadzenie oraz dodatkowe  informacje i objaśnienia stanowią integralną część sprawozdania finansowego</oddFooter>
      </headerFooter>
    </customSheetView>
    <customSheetView guid="{A650D26C-5FF3-44F6-8A39-E8227EF919BE}" showPageBreaks="1" view="pageLayout" topLeftCell="A702">
      <selection activeCell="F617" sqref="F617"/>
      <rowBreaks count="20" manualBreakCount="20">
        <brk id="38" max="16383" man="1"/>
        <brk id="76" max="16383" man="1"/>
        <brk id="104" max="16383" man="1"/>
        <brk id="129" max="16383" man="1"/>
        <brk id="154" max="16383" man="1"/>
        <brk id="189" max="16383" man="1"/>
        <brk id="225" max="16383" man="1"/>
        <brk id="255" max="16383" man="1"/>
        <brk id="290" max="16383" man="1"/>
        <brk id="328" max="16383" man="1"/>
        <brk id="358" max="16383" man="1"/>
        <brk id="394" max="16383" man="1"/>
        <brk id="430" max="16383" man="1"/>
        <brk id="471" max="16383" man="1"/>
        <brk id="512" max="16383" man="1"/>
        <brk id="561" max="16383" man="1"/>
        <brk id="578" max="16383" man="1"/>
        <brk id="619" max="16383" man="1"/>
        <brk id="659" max="16383" man="1"/>
        <brk id="695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&amp;C&amp;"Times New Roman,Normalny"Zespół Szkół Fototechnicznych ul. Spokojna 13, 01-044 Warszawa
Informacja dodatkowa do sprawozdania finansowego za rok obrotowy zakończony 31 grudnia 2019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30">
    <mergeCell ref="A671:B671"/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  <mergeCell ref="A655:D655"/>
    <mergeCell ref="A662:F662"/>
    <mergeCell ref="A664:B665"/>
    <mergeCell ref="C664:F664"/>
    <mergeCell ref="A666:B666"/>
    <mergeCell ref="A667:B667"/>
    <mergeCell ref="A668:B668"/>
    <mergeCell ref="A669:B669"/>
    <mergeCell ref="A670:B670"/>
    <mergeCell ref="A646:D646"/>
    <mergeCell ref="A647:D647"/>
    <mergeCell ref="A648:D648"/>
    <mergeCell ref="A649:D649"/>
    <mergeCell ref="A650:D650"/>
    <mergeCell ref="A651:D651"/>
    <mergeCell ref="A652:D652"/>
    <mergeCell ref="A653:D653"/>
    <mergeCell ref="A654:D654"/>
    <mergeCell ref="A634:D634"/>
    <mergeCell ref="A635:D635"/>
    <mergeCell ref="A636:D636"/>
    <mergeCell ref="A637:D637"/>
    <mergeCell ref="A640:C640"/>
    <mergeCell ref="A642:D642"/>
    <mergeCell ref="A643:D643"/>
    <mergeCell ref="A644:D644"/>
    <mergeCell ref="A645:D645"/>
    <mergeCell ref="A625:D625"/>
    <mergeCell ref="A626:D626"/>
    <mergeCell ref="A627:D627"/>
    <mergeCell ref="A628:D628"/>
    <mergeCell ref="A629:D629"/>
    <mergeCell ref="A630:D630"/>
    <mergeCell ref="A631:D631"/>
    <mergeCell ref="A632:D632"/>
    <mergeCell ref="A633:D633"/>
    <mergeCell ref="A612:D612"/>
    <mergeCell ref="A613:D613"/>
    <mergeCell ref="A614:D614"/>
    <mergeCell ref="A615:D615"/>
    <mergeCell ref="A616:D616"/>
    <mergeCell ref="A617:D617"/>
    <mergeCell ref="A618:D618"/>
    <mergeCell ref="A623:D623"/>
    <mergeCell ref="A624:D624"/>
    <mergeCell ref="A603:D603"/>
    <mergeCell ref="A604:D604"/>
    <mergeCell ref="A605:D605"/>
    <mergeCell ref="A606:D606"/>
    <mergeCell ref="A607:D607"/>
    <mergeCell ref="A608:D608"/>
    <mergeCell ref="A609:D609"/>
    <mergeCell ref="A610:D610"/>
    <mergeCell ref="A611:D611"/>
    <mergeCell ref="A591:D591"/>
    <mergeCell ref="A592:D592"/>
    <mergeCell ref="A593:D593"/>
    <mergeCell ref="A594:D594"/>
    <mergeCell ref="A595:D595"/>
    <mergeCell ref="A596:D596"/>
    <mergeCell ref="A597:D597"/>
    <mergeCell ref="A598:D598"/>
    <mergeCell ref="A601:D601"/>
    <mergeCell ref="A582:D582"/>
    <mergeCell ref="A583:D583"/>
    <mergeCell ref="A584:D584"/>
    <mergeCell ref="A585:D585"/>
    <mergeCell ref="A586:D586"/>
    <mergeCell ref="A587:D587"/>
    <mergeCell ref="A588:D588"/>
    <mergeCell ref="A589:D589"/>
    <mergeCell ref="A590:D590"/>
    <mergeCell ref="A570:B570"/>
    <mergeCell ref="A571:B571"/>
    <mergeCell ref="A572:B572"/>
    <mergeCell ref="A573:B573"/>
    <mergeCell ref="A574:B574"/>
    <mergeCell ref="A575:B575"/>
    <mergeCell ref="A576:B576"/>
    <mergeCell ref="A579:C579"/>
    <mergeCell ref="A581:D581"/>
    <mergeCell ref="A562:D562"/>
    <mergeCell ref="A564:B564"/>
    <mergeCell ref="C564:C565"/>
    <mergeCell ref="D564:D565"/>
    <mergeCell ref="A565:B565"/>
    <mergeCell ref="A566:B566"/>
    <mergeCell ref="A567:B567"/>
    <mergeCell ref="A568:B568"/>
    <mergeCell ref="A569:B569"/>
    <mergeCell ref="A552:D552"/>
    <mergeCell ref="A553:D553"/>
    <mergeCell ref="A554:D554"/>
    <mergeCell ref="A555:D555"/>
    <mergeCell ref="A556:D556"/>
    <mergeCell ref="A557:D557"/>
    <mergeCell ref="A558:D558"/>
    <mergeCell ref="A559:D559"/>
    <mergeCell ref="A560:D560"/>
    <mergeCell ref="A543:D543"/>
    <mergeCell ref="A544:D544"/>
    <mergeCell ref="A545:D545"/>
    <mergeCell ref="A546:D546"/>
    <mergeCell ref="A547:D547"/>
    <mergeCell ref="A548:D548"/>
    <mergeCell ref="A549:D549"/>
    <mergeCell ref="A550:D550"/>
    <mergeCell ref="A551:D551"/>
    <mergeCell ref="A534:D534"/>
    <mergeCell ref="A535:D535"/>
    <mergeCell ref="A536:D536"/>
    <mergeCell ref="A537:D537"/>
    <mergeCell ref="A538:D538"/>
    <mergeCell ref="A539:D539"/>
    <mergeCell ref="A540:D540"/>
    <mergeCell ref="A541:D541"/>
    <mergeCell ref="A542:D542"/>
    <mergeCell ref="A525:D525"/>
    <mergeCell ref="A526:D526"/>
    <mergeCell ref="A527:D527"/>
    <mergeCell ref="A528:D528"/>
    <mergeCell ref="A529:D529"/>
    <mergeCell ref="A530:D530"/>
    <mergeCell ref="A531:D531"/>
    <mergeCell ref="A532:D532"/>
    <mergeCell ref="A533:D533"/>
    <mergeCell ref="A516:D516"/>
    <mergeCell ref="A517:D517"/>
    <mergeCell ref="A518:D518"/>
    <mergeCell ref="A519:D519"/>
    <mergeCell ref="A520:D520"/>
    <mergeCell ref="A521:D521"/>
    <mergeCell ref="A522:D522"/>
    <mergeCell ref="A523:D523"/>
    <mergeCell ref="A524:D524"/>
    <mergeCell ref="A463:B463"/>
    <mergeCell ref="A464:B464"/>
    <mergeCell ref="A499:I499"/>
    <mergeCell ref="A501:D501"/>
    <mergeCell ref="A502:B502"/>
    <mergeCell ref="C502:D502"/>
    <mergeCell ref="A503:B503"/>
    <mergeCell ref="C503:D503"/>
    <mergeCell ref="A514:C514"/>
    <mergeCell ref="A446:B446"/>
    <mergeCell ref="A452:B452"/>
    <mergeCell ref="C452:D452"/>
    <mergeCell ref="A456:D456"/>
    <mergeCell ref="A457:C457"/>
    <mergeCell ref="A459:B459"/>
    <mergeCell ref="A460:B460"/>
    <mergeCell ref="A461:B461"/>
    <mergeCell ref="A462:B462"/>
    <mergeCell ref="A429:B429"/>
    <mergeCell ref="A431:E431"/>
    <mergeCell ref="B433:E433"/>
    <mergeCell ref="C434:E434"/>
    <mergeCell ref="A440:E440"/>
    <mergeCell ref="A442:B442"/>
    <mergeCell ref="A443:B443"/>
    <mergeCell ref="A444:B444"/>
    <mergeCell ref="A445:B445"/>
    <mergeCell ref="A420:B420"/>
    <mergeCell ref="A421:B421"/>
    <mergeCell ref="A422:B422"/>
    <mergeCell ref="A423:B423"/>
    <mergeCell ref="A424:B424"/>
    <mergeCell ref="A425:B425"/>
    <mergeCell ref="A426:B426"/>
    <mergeCell ref="A427:B427"/>
    <mergeCell ref="A428:B428"/>
    <mergeCell ref="A399:A400"/>
    <mergeCell ref="B399:D399"/>
    <mergeCell ref="E399:G399"/>
    <mergeCell ref="H399:J399"/>
    <mergeCell ref="A414:C414"/>
    <mergeCell ref="A416:B416"/>
    <mergeCell ref="A417:B417"/>
    <mergeCell ref="A418:B418"/>
    <mergeCell ref="A419:B419"/>
    <mergeCell ref="A380:B380"/>
    <mergeCell ref="A381:B381"/>
    <mergeCell ref="A382:B382"/>
    <mergeCell ref="A385:E385"/>
    <mergeCell ref="A387:B387"/>
    <mergeCell ref="A388:B388"/>
    <mergeCell ref="A390:E390"/>
    <mergeCell ref="A395:I395"/>
    <mergeCell ref="A397:I397"/>
    <mergeCell ref="A368:B368"/>
    <mergeCell ref="A369:B369"/>
    <mergeCell ref="A370:B370"/>
    <mergeCell ref="A371:B371"/>
    <mergeCell ref="A372:B372"/>
    <mergeCell ref="A373:B373"/>
    <mergeCell ref="A374:B374"/>
    <mergeCell ref="A375:B375"/>
    <mergeCell ref="A378:D378"/>
    <mergeCell ref="A354:B354"/>
    <mergeCell ref="A359:E359"/>
    <mergeCell ref="A361:B361"/>
    <mergeCell ref="A362:B362"/>
    <mergeCell ref="A363:B363"/>
    <mergeCell ref="A364:B364"/>
    <mergeCell ref="A365:B365"/>
    <mergeCell ref="A366:B366"/>
    <mergeCell ref="A367:B367"/>
    <mergeCell ref="A345:B345"/>
    <mergeCell ref="A346:B346"/>
    <mergeCell ref="A347:B347"/>
    <mergeCell ref="A348:B348"/>
    <mergeCell ref="A349:B349"/>
    <mergeCell ref="A350:B350"/>
    <mergeCell ref="A351:B351"/>
    <mergeCell ref="A352:B352"/>
    <mergeCell ref="A353:B353"/>
    <mergeCell ref="A336:B336"/>
    <mergeCell ref="A337:B337"/>
    <mergeCell ref="A338:B338"/>
    <mergeCell ref="A339:B339"/>
    <mergeCell ref="A340:B340"/>
    <mergeCell ref="A341:B341"/>
    <mergeCell ref="A342:B342"/>
    <mergeCell ref="A343:B343"/>
    <mergeCell ref="A344:B344"/>
    <mergeCell ref="A329:C329"/>
    <mergeCell ref="A331:B331"/>
    <mergeCell ref="G331:H331"/>
    <mergeCell ref="A332:B332"/>
    <mergeCell ref="G332:H332"/>
    <mergeCell ref="A333:B333"/>
    <mergeCell ref="G333:H333"/>
    <mergeCell ref="A334:B334"/>
    <mergeCell ref="A335:B335"/>
    <mergeCell ref="A316:B316"/>
    <mergeCell ref="A317:B317"/>
    <mergeCell ref="A318:B318"/>
    <mergeCell ref="A319:B319"/>
    <mergeCell ref="A320:B320"/>
    <mergeCell ref="A321:B321"/>
    <mergeCell ref="A322:B322"/>
    <mergeCell ref="A323:B323"/>
    <mergeCell ref="A326:C326"/>
    <mergeCell ref="A307:B307"/>
    <mergeCell ref="A308:B308"/>
    <mergeCell ref="A309:B309"/>
    <mergeCell ref="A310:B310"/>
    <mergeCell ref="A311:B311"/>
    <mergeCell ref="A312:B312"/>
    <mergeCell ref="A313:B313"/>
    <mergeCell ref="A314:B314"/>
    <mergeCell ref="A315:B315"/>
    <mergeCell ref="A298:B298"/>
    <mergeCell ref="A299:B299"/>
    <mergeCell ref="A300:B300"/>
    <mergeCell ref="A301:B301"/>
    <mergeCell ref="A302:B302"/>
    <mergeCell ref="A303:B303"/>
    <mergeCell ref="A304:B304"/>
    <mergeCell ref="A305:B305"/>
    <mergeCell ref="A306:B306"/>
    <mergeCell ref="A288:B288"/>
    <mergeCell ref="A289:B289"/>
    <mergeCell ref="A290:B290"/>
    <mergeCell ref="A291:D291"/>
    <mergeCell ref="A293:B293"/>
    <mergeCell ref="A294:B294"/>
    <mergeCell ref="A295:B295"/>
    <mergeCell ref="A296:B296"/>
    <mergeCell ref="A297:B297"/>
    <mergeCell ref="A278:D278"/>
    <mergeCell ref="A280:B280"/>
    <mergeCell ref="A281:B281"/>
    <mergeCell ref="A282:B282"/>
    <mergeCell ref="A283:B283"/>
    <mergeCell ref="A284:B284"/>
    <mergeCell ref="A285:B285"/>
    <mergeCell ref="A286:B286"/>
    <mergeCell ref="A287:B287"/>
    <mergeCell ref="A247:B247"/>
    <mergeCell ref="A248:B248"/>
    <mergeCell ref="A249:B249"/>
    <mergeCell ref="A250:B250"/>
    <mergeCell ref="A256:E256"/>
    <mergeCell ref="B258:C258"/>
    <mergeCell ref="D258:E258"/>
    <mergeCell ref="B260:E260"/>
    <mergeCell ref="B268:E268"/>
    <mergeCell ref="A235:B235"/>
    <mergeCell ref="A236:B236"/>
    <mergeCell ref="A237:B237"/>
    <mergeCell ref="A238:B238"/>
    <mergeCell ref="A239:B239"/>
    <mergeCell ref="A240:B240"/>
    <mergeCell ref="A241:B241"/>
    <mergeCell ref="A242:B242"/>
    <mergeCell ref="A245:D245"/>
    <mergeCell ref="A222:B222"/>
    <mergeCell ref="A223:B223"/>
    <mergeCell ref="A226:C226"/>
    <mergeCell ref="A229:B229"/>
    <mergeCell ref="A230:B230"/>
    <mergeCell ref="A231:B231"/>
    <mergeCell ref="A232:B232"/>
    <mergeCell ref="A233:B233"/>
    <mergeCell ref="A234:B234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04:B204"/>
    <mergeCell ref="A205:B205"/>
    <mergeCell ref="A206:B206"/>
    <mergeCell ref="A207:B207"/>
    <mergeCell ref="A208:B208"/>
    <mergeCell ref="A209:B209"/>
    <mergeCell ref="A210:B210"/>
    <mergeCell ref="A211:B211"/>
    <mergeCell ref="A212:B212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B181:D181"/>
    <mergeCell ref="B182:D182"/>
    <mergeCell ref="B183:D183"/>
    <mergeCell ref="B184:D184"/>
    <mergeCell ref="A185:D185"/>
    <mergeCell ref="A190:G190"/>
    <mergeCell ref="A192:B192"/>
    <mergeCell ref="A193:B193"/>
    <mergeCell ref="A194:B194"/>
    <mergeCell ref="A158:I158"/>
    <mergeCell ref="A160:B160"/>
    <mergeCell ref="A167:B167"/>
    <mergeCell ref="A176:I176"/>
    <mergeCell ref="A178:D179"/>
    <mergeCell ref="E178:E179"/>
    <mergeCell ref="F178:H178"/>
    <mergeCell ref="I178:I179"/>
    <mergeCell ref="B180:D180"/>
    <mergeCell ref="A132:C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07:C107"/>
    <mergeCell ref="A114:G114"/>
    <mergeCell ref="A115:C115"/>
    <mergeCell ref="A116:A117"/>
    <mergeCell ref="B116:F116"/>
    <mergeCell ref="G116:I116"/>
    <mergeCell ref="A124:C124"/>
    <mergeCell ref="A125:C125"/>
    <mergeCell ref="A131:D131"/>
    <mergeCell ref="A63:B63"/>
    <mergeCell ref="A64:B64"/>
    <mergeCell ref="A65:B65"/>
    <mergeCell ref="A66:B66"/>
    <mergeCell ref="A67:C67"/>
    <mergeCell ref="A68:B68"/>
    <mergeCell ref="A69:B69"/>
    <mergeCell ref="A77:E77"/>
    <mergeCell ref="A106:C106"/>
    <mergeCell ref="A54:B54"/>
    <mergeCell ref="A55:B55"/>
    <mergeCell ref="A56:B56"/>
    <mergeCell ref="A57:B57"/>
    <mergeCell ref="A58:B58"/>
    <mergeCell ref="A59:B59"/>
    <mergeCell ref="A60:B60"/>
    <mergeCell ref="A61:B61"/>
    <mergeCell ref="A62:C62"/>
    <mergeCell ref="A45:B45"/>
    <mergeCell ref="A46:B46"/>
    <mergeCell ref="A47:B47"/>
    <mergeCell ref="A48:B48"/>
    <mergeCell ref="A49:B49"/>
    <mergeCell ref="A50:B50"/>
    <mergeCell ref="A51:B51"/>
    <mergeCell ref="A52:B52"/>
    <mergeCell ref="A53:C53"/>
    <mergeCell ref="A10:I10"/>
    <mergeCell ref="A20:I20"/>
    <mergeCell ref="A30:I30"/>
    <mergeCell ref="A35:I35"/>
    <mergeCell ref="A41:B41"/>
    <mergeCell ref="C41:C43"/>
    <mergeCell ref="A42:B42"/>
    <mergeCell ref="A43:B43"/>
    <mergeCell ref="A44:C44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F8:F9"/>
    <mergeCell ref="G8:G9"/>
    <mergeCell ref="H8:H9"/>
    <mergeCell ref="I8:I9"/>
  </mergeCells>
  <pageMargins left="0.11811023622047245" right="0.11811023622047245" top="0.86614173228346458" bottom="0.15748031496062992" header="0.31496062992125984" footer="0.31496062992125984"/>
  <pageSetup paperSize="9" scale="77" orientation="landscape" r:id="rId18"/>
  <headerFooter>
    <oddHeader>&amp;C&amp;"Times New Roman,Normalny"Zespół Szkół Fototechnicznych ul. Spokojna 13, 01-044 Warszawa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  <rowBreaks count="17" manualBreakCount="17">
    <brk id="37" max="16383" man="1"/>
    <brk id="74" max="16383" man="1"/>
    <brk id="98" max="16383" man="1"/>
    <brk id="129" max="16383" man="1"/>
    <brk id="149" max="16383" man="1"/>
    <brk id="224" max="16383" man="1"/>
    <brk id="253" max="16383" man="1"/>
    <brk id="290" max="16383" man="1"/>
    <brk id="327" max="16383" man="1"/>
    <brk id="356" max="16383" man="1"/>
    <brk id="392" max="16383" man="1"/>
    <brk id="430" max="16383" man="1"/>
    <brk id="469" max="16383" man="1"/>
    <brk id="577" max="16383" man="1"/>
    <brk id="619" max="16383" man="1"/>
    <brk id="659" max="16383" man="1"/>
    <brk id="6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ZSFOT</vt:lpstr>
    </vt:vector>
  </TitlesOfParts>
  <Company>UMstW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atyrakowska</dc:creator>
  <cp:lastModifiedBy>golszyna</cp:lastModifiedBy>
  <cp:lastPrinted>2020-03-27T06:48:47Z</cp:lastPrinted>
  <dcterms:created xsi:type="dcterms:W3CDTF">2005-12-16T09:59:57Z</dcterms:created>
  <dcterms:modified xsi:type="dcterms:W3CDTF">2020-06-03T08:17:52Z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Załaczniki nr 1 - 49.xls</vt:lpwstr>
  </property>
</Properties>
</file>