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<sst xmlns="http://schemas.openxmlformats.org/spreadsheetml/2006/main" count="107" uniqueCount="88">
  <si>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</si>
  <si>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</si>
  <si>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</si>
  <si>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</si>
  <si>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</si>
  <si>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</si>
  <si>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</si>
  <si>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</si>
  <si>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</si>
  <si>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</si>
  <si>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</si>
  <si>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</si>
  <si>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</si>
  <si>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</si>
  <si>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</si>
  <si>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</si>
  <si>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</si>
  <si>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</si>
  <si>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</si>
  <si>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</si>
  <si>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</si>
  <si>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</si>
  <si>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</si>
  <si>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</si>
  <si>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</si>
  <si>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</si>
  <si>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</si>
  <si>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</si>
  <si>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</si>
  <si>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</si>
  <si>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</si>
  <si>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</si>
  <si>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</si>
  <si>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</si>
  <si>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</si>
  <si>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</si>
  <si>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</si>
  <si>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</si>
  <si>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</si>
  <si>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</si>
  <si>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</si>
  <si>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</si>
  <si>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</si>
  <si>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</si>
  <si>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</si>
  <si>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</si>
  <si>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</si>
  <si>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</si>
  <si>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</si>
  <si>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</si>
  <si>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</si>
  <si>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</si>
  <si>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</si>
  <si>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</si>
  <si>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</si>
  <si>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</si>
  <si>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</si>
  <si>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</si>
  <si>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</si>
  <si>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</si>
  <si>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</si>
  <si>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</si>
  <si>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</si>
  <si>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</si>
  <si>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</si>
  <si>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</si>
  <si>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</si>
  <si>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</si>
  <si>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</si>
  <si>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</si>
  <si>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</si>
  <si>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</si>
  <si>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</si>
  <si>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</si>
  <si>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</si>
  <si>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</si>
  <si>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</si>
  <si>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</si>
  <si>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</si>
  <si>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</si>
  <si>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</si>
  <si>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</si>
  <si>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</si>
  <si>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</si>
  <si>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</si>
  <si>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</si>
  <si>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</si>
  <si>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Zespół Szkół im.Michała Konarskiego  ul.Okopowa 55 A  01-043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</si>
</sst>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E16" sqref="E16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7837598.3700000001</v>
      </c>
      <c r="F8" s="22">
        <f>F9+F10+F20+F21+F25</f>
        <v>7479691.1900000004</v>
      </c>
      <c r="H8" s="11" t="s">
        <v>0</v>
      </c>
      <c r="I8" s="12" t="s">
        <v>2</v>
      </c>
      <c r="J8" s="12">
        <v>41</v>
      </c>
      <c r="K8" s="27">
        <f>K9+K10+K13+K14</f>
        <v>7389338.9899999993</v>
      </c>
      <c r="L8" s="22">
        <f>L9+L10+L13+L14</f>
        <v>7020178.2899999991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14318937.529999999</v>
      </c>
      <c r="L9" s="23">
        <v>15087247.779999999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7837598.3700000001</v>
      </c>
      <c r="F10" s="23">
        <f>F11+F18+F19</f>
        <v>7479691.1900000004</v>
      </c>
      <c r="H10" s="13" t="s">
        <v>6</v>
      </c>
      <c r="I10" s="14" t="s">
        <v>8</v>
      </c>
      <c r="J10" s="14">
        <v>43</v>
      </c>
      <c r="K10" s="28">
        <f>K11+K12</f>
        <v>-6929598.54</v>
      </c>
      <c r="L10" s="23">
        <f>L11+L12</f>
        <v>-8067069.4900000002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7837598.3700000001</v>
      </c>
      <c r="F11" s="24">
        <f>F12+F14+F15+F16+F17</f>
        <v>7479691.1900000004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-6929598.54</v>
      </c>
      <c r="L12" s="24">
        <v>-8067069.4900000002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7825216.0300000003</v>
      </c>
      <c r="F14" s="24">
        <v>7469891.75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3719.14</v>
      </c>
      <c r="F15" s="24">
        <v>3302.04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8663.2000000000007</v>
      </c>
      <c r="F17" s="24">
        <v>6497.4</v>
      </c>
      <c r="H17" s="17" t="s">
        <v>31</v>
      </c>
      <c r="I17" s="18" t="s">
        <v>33</v>
      </c>
      <c r="J17" s="18">
        <v>50</v>
      </c>
      <c r="K17" s="30">
        <f>K18+K19+K30+K31</f>
        <v>639780.78999999992</v>
      </c>
      <c r="L17" s="25">
        <f>L18+L19+L30+L31</f>
        <v>1210268.2899999998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639780.78999999992</v>
      </c>
      <c r="L19" s="23">
        <f>L20+L21+L22+L23+L24+L25+L26+L27</f>
        <v>1210268.2899999998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96179.13</v>
      </c>
      <c r="L20" s="24">
        <v>68717.59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145988.51999999999</v>
      </c>
      <c r="L21" s="24">
        <v>220028.91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163510.82</v>
      </c>
      <c r="L22" s="24">
        <v>168993.48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174706.73</v>
      </c>
      <c r="L23" s="24">
        <v>217281.1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4425.76</v>
      </c>
      <c r="L24" s="24">
        <v>3875.65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31250.57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191521.41</v>
      </c>
      <c r="F26" s="25">
        <f>F27+F32+F38+F46</f>
        <v>750755.3899999999</v>
      </c>
      <c r="H26" s="15">
        <v>7</v>
      </c>
      <c r="I26" s="16" t="s">
        <v>52</v>
      </c>
      <c r="J26" s="16">
        <v>59</v>
      </c>
      <c r="K26" s="29">
        <v>0</v>
      </c>
      <c r="L26" s="24">
        <v>451113.11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54969.83</v>
      </c>
      <c r="L27" s="24">
        <f>L28+L29</f>
        <v>49007.88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54969.83</v>
      </c>
      <c r="L28" s="24">
        <v>49007.88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63923.14</v>
      </c>
      <c r="F32" s="23">
        <f>F33+F34+F35+F36+F37</f>
        <v>78104.72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30013.69</v>
      </c>
      <c r="F33" s="24">
        <v>45094.42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64.33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33845.120000000003</v>
      </c>
      <c r="F36" s="24">
        <v>33010.300000000003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123909.01</v>
      </c>
      <c r="F38" s="23">
        <f>F39+F40+F41+F42+F43+F44+F45</f>
        <v>668757.21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123909.01</v>
      </c>
      <c r="F40" s="24">
        <v>637506.64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31250.57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3689.26</v>
      </c>
      <c r="F46" s="23">
        <v>3893.46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8029119.7800000003</v>
      </c>
      <c r="F47" s="26">
        <f>F8+F26</f>
        <v>8230446.5800000001</v>
      </c>
      <c r="H47" s="19"/>
      <c r="I47" s="20" t="s">
        <v>78</v>
      </c>
      <c r="J47" s="20">
        <v>65</v>
      </c>
      <c r="K47" s="31">
        <f>K8+K15+K16+K17</f>
        <v>8029119.7799999993</v>
      </c>
      <c r="L47" s="26">
        <f>L8+L15+L16+L17</f>
        <v>8230446.5799999991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2020-05-26T12:13:44Z</dcterms:created>
  <dcterms:modified xsi:type="dcterms:W3CDTF">2020-05-26T12:15:15Z</dcterms:modified>
</cp:coreProperties>
</file>