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119\2020\"/>
    </mc:Choice>
  </mc:AlternateContent>
  <bookViews>
    <workbookView xWindow="0" yWindow="0" windowWidth="24000" windowHeight="9435"/>
  </bookViews>
  <sheets>
    <sheet name="119 LO" sheetId="1" r:id="rId1"/>
  </sheets>
  <definedNames>
    <definedName name="Z_9AAA29D8_192E_4E21_BE22_DD0F172FD090_.wvu.Rows" localSheetId="0" hidden="1">'119 LO'!$485:$485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8" i="1" l="1"/>
  <c r="F734" i="1" s="1"/>
  <c r="E728" i="1"/>
  <c r="E734" i="1" s="1"/>
  <c r="D728" i="1"/>
  <c r="D734" i="1" s="1"/>
  <c r="C728" i="1"/>
  <c r="C734" i="1" s="1"/>
  <c r="F711" i="1"/>
  <c r="E711" i="1"/>
  <c r="F708" i="1"/>
  <c r="F720" i="1" s="1"/>
  <c r="E708" i="1"/>
  <c r="E720" i="1" s="1"/>
  <c r="F689" i="1"/>
  <c r="E689" i="1"/>
  <c r="F686" i="1"/>
  <c r="E686" i="1"/>
  <c r="F683" i="1"/>
  <c r="F696" i="1" s="1"/>
  <c r="E683" i="1"/>
  <c r="E696" i="1" s="1"/>
  <c r="F670" i="1"/>
  <c r="E670" i="1"/>
  <c r="E663" i="1" s="1"/>
  <c r="E676" i="1" s="1"/>
  <c r="F665" i="1"/>
  <c r="E665" i="1"/>
  <c r="F663" i="1"/>
  <c r="F676" i="1" s="1"/>
  <c r="F635" i="1"/>
  <c r="E635" i="1"/>
  <c r="F630" i="1"/>
  <c r="F646" i="1" s="1"/>
  <c r="E630" i="1"/>
  <c r="E646" i="1" s="1"/>
  <c r="D623" i="1"/>
  <c r="C623" i="1"/>
  <c r="F589" i="1"/>
  <c r="E589" i="1"/>
  <c r="F586" i="1"/>
  <c r="E586" i="1"/>
  <c r="F583" i="1"/>
  <c r="E583" i="1"/>
  <c r="F575" i="1"/>
  <c r="E575" i="1"/>
  <c r="F574" i="1"/>
  <c r="E574" i="1"/>
  <c r="F561" i="1"/>
  <c r="F604" i="1" s="1"/>
  <c r="E561" i="1"/>
  <c r="E604" i="1" s="1"/>
  <c r="C521" i="1"/>
  <c r="C517" i="1" s="1"/>
  <c r="C516" i="1" s="1"/>
  <c r="B521" i="1"/>
  <c r="B517" i="1" s="1"/>
  <c r="B516" i="1" s="1"/>
  <c r="C513" i="1"/>
  <c r="B513" i="1"/>
  <c r="C508" i="1"/>
  <c r="C507" i="1" s="1"/>
  <c r="B508" i="1"/>
  <c r="B507" i="1" s="1"/>
  <c r="C482" i="1"/>
  <c r="D474" i="1"/>
  <c r="D473" i="1" s="1"/>
  <c r="D482" i="1" s="1"/>
  <c r="C473" i="1"/>
  <c r="E464" i="1"/>
  <c r="K464" i="1" s="1"/>
  <c r="K463" i="1"/>
  <c r="E463" i="1"/>
  <c r="E462" i="1"/>
  <c r="K462" i="1" s="1"/>
  <c r="K461" i="1"/>
  <c r="E461" i="1"/>
  <c r="E460" i="1"/>
  <c r="K460" i="1" s="1"/>
  <c r="K459" i="1" s="1"/>
  <c r="J459" i="1"/>
  <c r="I459" i="1"/>
  <c r="H459" i="1"/>
  <c r="G459" i="1"/>
  <c r="F459" i="1"/>
  <c r="D459" i="1"/>
  <c r="C459" i="1"/>
  <c r="B459" i="1"/>
  <c r="E458" i="1"/>
  <c r="K458" i="1" s="1"/>
  <c r="K457" i="1"/>
  <c r="E457" i="1"/>
  <c r="E456" i="1"/>
  <c r="K456" i="1" s="1"/>
  <c r="K455" i="1" s="1"/>
  <c r="J455" i="1"/>
  <c r="J465" i="1" s="1"/>
  <c r="I455" i="1"/>
  <c r="I465" i="1" s="1"/>
  <c r="H455" i="1"/>
  <c r="H465" i="1" s="1"/>
  <c r="G455" i="1"/>
  <c r="G465" i="1" s="1"/>
  <c r="F455" i="1"/>
  <c r="F465" i="1" s="1"/>
  <c r="D455" i="1"/>
  <c r="D465" i="1" s="1"/>
  <c r="C455" i="1"/>
  <c r="C465" i="1" s="1"/>
  <c r="B455" i="1"/>
  <c r="B465" i="1" s="1"/>
  <c r="E454" i="1"/>
  <c r="D433" i="1"/>
  <c r="C433" i="1"/>
  <c r="D421" i="1"/>
  <c r="C421" i="1"/>
  <c r="D413" i="1"/>
  <c r="D426" i="1" s="1"/>
  <c r="C413" i="1"/>
  <c r="C426" i="1" s="1"/>
  <c r="D387" i="1"/>
  <c r="C387" i="1"/>
  <c r="D376" i="1"/>
  <c r="D398" i="1" s="1"/>
  <c r="C376" i="1"/>
  <c r="C398" i="1" s="1"/>
  <c r="C363" i="1"/>
  <c r="D342" i="1"/>
  <c r="D363" i="1" s="1"/>
  <c r="C342" i="1"/>
  <c r="D320" i="1"/>
  <c r="C320" i="1"/>
  <c r="E305" i="1"/>
  <c r="D305" i="1"/>
  <c r="C305" i="1"/>
  <c r="B305" i="1"/>
  <c r="E299" i="1"/>
  <c r="D299" i="1"/>
  <c r="C299" i="1"/>
  <c r="B299" i="1"/>
  <c r="D274" i="1"/>
  <c r="C274" i="1"/>
  <c r="D263" i="1"/>
  <c r="C263" i="1"/>
  <c r="D259" i="1"/>
  <c r="D267" i="1" s="1"/>
  <c r="C259" i="1"/>
  <c r="C267" i="1" s="1"/>
  <c r="C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 s="1"/>
  <c r="F220" i="1"/>
  <c r="F241" i="1" s="1"/>
  <c r="E220" i="1"/>
  <c r="E241" i="1" s="1"/>
  <c r="D220" i="1"/>
  <c r="D241" i="1" s="1"/>
  <c r="C220" i="1"/>
  <c r="G219" i="1"/>
  <c r="G218" i="1"/>
  <c r="G217" i="1"/>
  <c r="G216" i="1"/>
  <c r="G215" i="1"/>
  <c r="G214" i="1"/>
  <c r="G213" i="1"/>
  <c r="G241" i="1" s="1"/>
  <c r="G212" i="1"/>
  <c r="G211" i="1"/>
  <c r="H198" i="1"/>
  <c r="G198" i="1"/>
  <c r="F198" i="1"/>
  <c r="E198" i="1"/>
  <c r="I197" i="1"/>
  <c r="I196" i="1"/>
  <c r="I195" i="1"/>
  <c r="I194" i="1"/>
  <c r="I193" i="1"/>
  <c r="I198" i="1" s="1"/>
  <c r="G185" i="1"/>
  <c r="F185" i="1"/>
  <c r="E185" i="1"/>
  <c r="G178" i="1"/>
  <c r="F178" i="1"/>
  <c r="E178" i="1"/>
  <c r="D153" i="1"/>
  <c r="C153" i="1"/>
  <c r="I140" i="1"/>
  <c r="H140" i="1"/>
  <c r="G140" i="1"/>
  <c r="F140" i="1"/>
  <c r="E140" i="1"/>
  <c r="D140" i="1"/>
  <c r="C140" i="1"/>
  <c r="B140" i="1"/>
  <c r="E116" i="1"/>
  <c r="E115" i="1"/>
  <c r="E114" i="1"/>
  <c r="E113" i="1"/>
  <c r="D113" i="1"/>
  <c r="C113" i="1"/>
  <c r="B113" i="1"/>
  <c r="E112" i="1"/>
  <c r="E111" i="1" s="1"/>
  <c r="D111" i="1"/>
  <c r="D117" i="1" s="1"/>
  <c r="C111" i="1"/>
  <c r="C117" i="1" s="1"/>
  <c r="B111" i="1"/>
  <c r="B117" i="1" s="1"/>
  <c r="E110" i="1"/>
  <c r="E117" i="1" s="1"/>
  <c r="C108" i="1"/>
  <c r="E107" i="1"/>
  <c r="E106" i="1"/>
  <c r="E105" i="1"/>
  <c r="E104" i="1" s="1"/>
  <c r="D104" i="1"/>
  <c r="C104" i="1"/>
  <c r="B104" i="1"/>
  <c r="E103" i="1"/>
  <c r="E102" i="1"/>
  <c r="E101" i="1"/>
  <c r="D101" i="1"/>
  <c r="D108" i="1" s="1"/>
  <c r="C101" i="1"/>
  <c r="B101" i="1"/>
  <c r="B108" i="1" s="1"/>
  <c r="E100" i="1"/>
  <c r="E108" i="1" s="1"/>
  <c r="C77" i="1"/>
  <c r="C75" i="1"/>
  <c r="C67" i="1"/>
  <c r="C70" i="1" s="1"/>
  <c r="C64" i="1"/>
  <c r="C58" i="1"/>
  <c r="C55" i="1"/>
  <c r="C61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6" i="1" s="1"/>
  <c r="I27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D22" i="1"/>
  <c r="D29" i="1" s="1"/>
  <c r="C22" i="1"/>
  <c r="C29" i="1" s="1"/>
  <c r="B22" i="1"/>
  <c r="B29" i="1" s="1"/>
  <c r="I21" i="1"/>
  <c r="G19" i="1"/>
  <c r="G37" i="1" s="1"/>
  <c r="C19" i="1"/>
  <c r="C37" i="1" s="1"/>
  <c r="I18" i="1"/>
  <c r="I17" i="1"/>
  <c r="I16" i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G12" i="1"/>
  <c r="F12" i="1"/>
  <c r="F19" i="1" s="1"/>
  <c r="E12" i="1"/>
  <c r="E19" i="1" s="1"/>
  <c r="E37" i="1" s="1"/>
  <c r="D12" i="1"/>
  <c r="D19" i="1" s="1"/>
  <c r="C12" i="1"/>
  <c r="B12" i="1"/>
  <c r="B19" i="1" s="1"/>
  <c r="I11" i="1"/>
  <c r="I36" i="1" s="1"/>
  <c r="D37" i="1" l="1"/>
  <c r="H37" i="1"/>
  <c r="I29" i="1"/>
  <c r="B37" i="1"/>
  <c r="F37" i="1"/>
  <c r="C78" i="1"/>
  <c r="I19" i="1"/>
  <c r="K454" i="1"/>
  <c r="K465" i="1" s="1"/>
  <c r="E455" i="1"/>
  <c r="E459" i="1"/>
  <c r="E465" i="1" s="1"/>
  <c r="I37" i="1" l="1"/>
</calcChain>
</file>

<file path=xl/sharedStrings.xml><?xml version="1.0" encoding="utf-8"?>
<sst xmlns="http://schemas.openxmlformats.org/spreadsheetml/2006/main" count="641" uniqueCount="431">
  <si>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</si>
  <si>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</si>
  <si>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</si>
  <si>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</si>
  <si>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</si>
  <si>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</si>
  <si>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</si>
  <si>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</si>
  <si>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</si>
  <si>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</si>
  <si>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</si>
  <si>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</si>
  <si>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</si>
  <si>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</si>
  <si>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</si>
  <si>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</si>
  <si>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</si>
  <si>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</si>
  <si>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</si>
  <si>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</si>
  <si>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</si>
  <si>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</si>
  <si>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</si>
  <si>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</si>
  <si>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</si>
  <si>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</si>
  <si>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</si>
  <si>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</si>
  <si>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</si>
  <si>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</si>
  <si>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</si>
  <si>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</si>
  <si>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</si>
  <si>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</si>
  <si>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</si>
  <si>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</si>
  <si>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</si>
  <si>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</si>
  <si>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</si>
  <si>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</si>
  <si>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</si>
  <si>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</si>
  <si>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</si>
  <si>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</si>
  <si>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</si>
  <si>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</si>
  <si>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</si>
  <si>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</si>
  <si>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</si>
  <si>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</si>
  <si>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</si>
  <si>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</si>
  <si>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</si>
  <si>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</si>
  <si>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</si>
  <si>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</si>
  <si>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</si>
  <si>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</si>
  <si>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</si>
  <si>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</si>
  <si>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</si>
  <si>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</si>
  <si>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</si>
  <si>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</si>
  <si>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</si>
  <si>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</si>
  <si>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</si>
  <si>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</si>
  <si>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</si>
  <si>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</si>
  <si>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</si>
  <si>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</si>
  <si>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</si>
  <si>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</si>
  <si>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</si>
  <si>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</si>
  <si>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</si>
  <si>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</si>
  <si>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</si>
  <si>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</si>
  <si>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</si>
  <si>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</si>
  <si>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</si>
  <si>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</si>
  <si>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</si>
  <si>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</si>
  <si>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</si>
  <si>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</si>
  <si>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</si>
  <si>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</si>
  <si>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</si>
  <si>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</si>
  <si>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</si>
  <si>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</si>
  <si>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</si>
  <si>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</si>
  <si>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</si>
  <si>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</si>
  <si>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</si>
  <si>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</si>
  <si>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</si>
  <si>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</si>
  <si>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</si>
  <si>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</si>
  <si>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</si>
  <si>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</si>
  <si>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</si>
  <si>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</si>
  <si>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</si>
  <si>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</si>
  <si>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</si>
  <si>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</si>
  <si>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</si>
  <si>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</si>
  <si>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</si>
  <si>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</si>
  <si>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</si>
  <si>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</si>
  <si>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</si>
  <si>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</si>
  <si>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</si>
  <si>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</si>
  <si>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</si>
  <si>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</si>
  <si>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</si>
  <si>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</si>
  <si>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</si>
  <si>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</si>
  <si>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</si>
  <si>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</si>
  <si>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</si>
  <si>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</si>
  <si>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</si>
  <si>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</si>
  <si>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</si>
  <si>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</si>
  <si>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</si>
  <si>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</si>
  <si>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</si>
  <si>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</si>
  <si>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</si>
  <si>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</si>
  <si>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</si>
  <si>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</si>
  <si>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</si>
  <si>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</si>
  <si>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</si>
  <si>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</si>
  <si>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</si>
  <si>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</si>
  <si>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</si>
  <si>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</si>
  <si>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</si>
  <si>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</si>
  <si>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</si>
  <si>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</si>
  <si>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</si>
  <si>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</si>
  <si>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</si>
  <si>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</si>
  <si>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</si>
  <si>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</si>
  <si>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</si>
  <si>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</si>
  <si>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</si>
  <si>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</si>
  <si>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</si>
  <si>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</si>
  <si>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</si>
  <si>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</si>
  <si>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</si>
  <si>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</si>
  <si>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</si>
  <si>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</si>
  <si>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</si>
  <si>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</si>
  <si>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</si>
  <si>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</si>
  <si>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</si>
  <si>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</si>
  <si>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</si>
  <si>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</si>
  <si>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</si>
  <si>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</si>
  <si>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</si>
  <si>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</si>
  <si>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</si>
  <si>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</si>
  <si>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</si>
  <si>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</si>
  <si>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</si>
  <si>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</si>
  <si>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</si>
  <si>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</si>
  <si>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</si>
  <si>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</si>
  <si>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</si>
  <si>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</si>
  <si>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</si>
  <si>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</si>
  <si>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</si>
  <si>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</si>
  <si>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</si>
  <si>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</si>
  <si>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</si>
  <si>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</si>
  <si>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</si>
  <si>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</si>
  <si>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</si>
  <si>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</si>
  <si>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</si>
  <si>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</si>
  <si>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</si>
  <si>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</si>
  <si>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</si>
  <si>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</si>
  <si>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</si>
  <si>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</si>
  <si>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</si>
  <si>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</si>
  <si>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</si>
  <si>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</si>
  <si>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</si>
  <si>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</si>
  <si>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</si>
  <si>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</si>
  <si>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</si>
  <si>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</si>
  <si>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</si>
  <si>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</si>
  <si>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</si>
  <si>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</si>
  <si>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</si>
  <si>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</si>
  <si>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</si>
  <si>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</si>
  <si>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</si>
  <si>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</si>
  <si>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</si>
  <si>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</si>
  <si>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</si>
  <si>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</si>
  <si>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</si>
  <si>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</si>
  <si>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</si>
  <si>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</si>
  <si>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</si>
  <si>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</si>
  <si>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</si>
  <si>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</si>
  <si>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</si>
  <si>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</si>
  <si>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</si>
  <si>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</si>
  <si>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</si>
  <si>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</si>
  <si>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</si>
  <si>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</si>
  <si>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</si>
  <si>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</si>
  <si>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</si>
  <si>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</si>
  <si>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</si>
  <si>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</si>
  <si>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</si>
  <si>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</si>
  <si>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</si>
  <si>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</si>
  <si>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</si>
  <si>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</si>
  <si>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</si>
  <si>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</si>
  <si>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</si>
  <si>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 xml:space="preserve">Umorzenie składek społecznych ZUS DZ. U. z 2020r. poz.374 z późn. zm. </t>
  </si>
  <si>
    <t>które wystąpiły incydentalnie</t>
  </si>
  <si>
    <t>Koszty</t>
  </si>
  <si>
    <t>zakup środków ochrony osobistej, odkażanie pomieszczeń -środki własne COVID-19</t>
  </si>
  <si>
    <t>zakup usług dostępu do Internetu, sprzętu przydatnego w prowadzeniu zajęć na odległość zg z Rozp. MEN z dn. 18 11 2020r. w związku z zapobieganiem, przciwdziałaniem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</si>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</sst>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2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23" fillId="0" borderId="0" xfId="4" applyFont="1" applyFill="1" applyBorder="1" applyAlignment="1" applyProtection="1">
      <alignment vertical="center" wrapText="1"/>
    </xf>
    <xf numFmtId="4" fontId="23" fillId="0" borderId="0" xfId="4" applyNumberFormat="1" applyFont="1" applyFill="1" applyBorder="1" applyAlignment="1" applyProtection="1">
      <alignment vertical="center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0" fillId="0" borderId="0" xfId="0" applyNumberFormat="1" applyFont="1" applyFill="1" applyBorder="1" applyAlignment="1" applyProtection="1">
      <alignment horizontal="justify" vertical="center" wrapText="1"/>
      <protection locked="0"/>
    </xf>
    <xf numFmtId="4" fontId="23" fillId="0" borderId="32" xfId="0" applyNumberFormat="1" applyFont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8" fillId="0" borderId="91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NumberFormat="1" applyFont="1" applyFill="1" applyBorder="1" applyAlignment="1" applyProtection="1"/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34" fillId="0" borderId="55" xfId="0" applyNumberFormat="1" applyFont="1" applyBorder="1" applyAlignment="1" applyProtection="1">
      <alignment vertical="center"/>
      <protection locked="0"/>
    </xf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49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8" fillId="0" borderId="0" xfId="0" applyNumberFormat="1" applyFont="1" applyFill="1" applyAlignment="1">
      <alignment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48" fillId="0" borderId="56" xfId="0" applyNumberFormat="1" applyFont="1" applyFill="1" applyBorder="1" applyAlignment="1" applyProtection="1">
      <alignment vertical="center"/>
      <protection locked="0"/>
    </xf>
    <xf numFmtId="4" fontId="48" fillId="0" borderId="57" xfId="0" applyNumberFormat="1" applyFont="1" applyFill="1" applyBorder="1" applyAlignment="1" applyProtection="1">
      <alignment vertical="center"/>
      <protection locked="0"/>
    </xf>
    <xf numFmtId="4" fontId="48" fillId="0" borderId="48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 wrapText="1"/>
      <protection locked="0"/>
    </xf>
    <xf numFmtId="4" fontId="48" fillId="0" borderId="80" xfId="0" applyNumberFormat="1" applyFont="1" applyFill="1" applyBorder="1" applyAlignment="1" applyProtection="1">
      <alignment vertical="center" wrapText="1"/>
      <protection locked="0"/>
    </xf>
    <xf numFmtId="4" fontId="48" fillId="0" borderId="50" xfId="0" applyNumberFormat="1" applyFont="1" applyFill="1" applyBorder="1" applyAlignment="1" applyProtection="1">
      <alignment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8" fillId="0" borderId="56" xfId="0" applyNumberFormat="1" applyFont="1" applyFill="1" applyBorder="1" applyAlignment="1" applyProtection="1">
      <alignment vertical="center" wrapText="1"/>
      <protection locked="0"/>
    </xf>
    <xf numFmtId="4" fontId="48" fillId="0" borderId="57" xfId="0" applyNumberFormat="1" applyFont="1" applyFill="1" applyBorder="1" applyAlignment="1" applyProtection="1">
      <alignment vertical="center" wrapText="1"/>
      <protection locked="0"/>
    </xf>
    <xf numFmtId="4" fontId="48" fillId="0" borderId="48" xfId="0" applyNumberFormat="1" applyFont="1" applyFill="1" applyBorder="1" applyAlignment="1" applyProtection="1">
      <alignment vertical="center" wrapText="1"/>
      <protection locked="0"/>
    </xf>
    <xf numFmtId="4" fontId="48" fillId="0" borderId="55" xfId="0" applyNumberFormat="1" applyFont="1" applyFill="1" applyBorder="1" applyAlignment="1" applyProtection="1">
      <alignment vertical="center" wrapText="1"/>
      <protection locked="0"/>
    </xf>
    <xf numFmtId="4" fontId="48" fillId="0" borderId="0" xfId="0" applyNumberFormat="1" applyFont="1" applyFill="1" applyBorder="1" applyAlignment="1" applyProtection="1">
      <alignment vertical="center" wrapText="1"/>
      <protection locked="0"/>
    </xf>
    <xf numFmtId="4" fontId="48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85"/>
  <sheetViews>
    <sheetView tabSelected="1" view="pageLayout" topLeftCell="A556" zoomScale="90" zoomScaleNormal="70" zoomScalePageLayoutView="90" workbookViewId="0">
      <selection activeCell="H559" sqref="H559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06" t="s">
        <v>1</v>
      </c>
      <c r="G3" s="907"/>
      <c r="H3" s="907"/>
      <c r="I3" s="907"/>
      <c r="J3" s="907"/>
    </row>
    <row r="4" spans="1:10" s="8" customFormat="1" ht="15">
      <c r="A4" s="5"/>
      <c r="B4" s="7"/>
      <c r="C4" s="7"/>
      <c r="D4" s="908"/>
      <c r="E4" s="908"/>
    </row>
    <row r="5" spans="1:10" ht="15" customHeight="1">
      <c r="A5" s="594" t="s">
        <v>2</v>
      </c>
      <c r="B5" s="594"/>
      <c r="C5" s="594"/>
      <c r="D5" s="594"/>
      <c r="E5" s="594"/>
      <c r="F5" s="594"/>
      <c r="G5" s="594"/>
      <c r="H5" s="594"/>
      <c r="I5" s="594"/>
    </row>
    <row r="6" spans="1:10" ht="14.25" thickBot="1">
      <c r="A6" s="909"/>
      <c r="B6" s="910"/>
      <c r="C6" s="910"/>
      <c r="D6" s="910"/>
      <c r="E6" s="910"/>
      <c r="F6" s="910"/>
      <c r="G6" s="910"/>
      <c r="H6" s="909"/>
      <c r="I6" s="909"/>
    </row>
    <row r="7" spans="1:10" ht="15" customHeight="1" thickBot="1">
      <c r="A7" s="10"/>
      <c r="B7" s="911" t="s">
        <v>3</v>
      </c>
      <c r="C7" s="912"/>
      <c r="D7" s="912"/>
      <c r="E7" s="912"/>
      <c r="F7" s="912"/>
      <c r="G7" s="913"/>
      <c r="H7" s="11"/>
      <c r="I7" s="11"/>
    </row>
    <row r="8" spans="1:10">
      <c r="A8" s="914" t="s">
        <v>4</v>
      </c>
      <c r="B8" s="916" t="s">
        <v>5</v>
      </c>
      <c r="C8" s="918" t="s">
        <v>6</v>
      </c>
      <c r="D8" s="916" t="s">
        <v>7</v>
      </c>
      <c r="E8" s="920" t="s">
        <v>8</v>
      </c>
      <c r="F8" s="902" t="s">
        <v>9</v>
      </c>
      <c r="G8" s="902" t="s">
        <v>10</v>
      </c>
      <c r="H8" s="902" t="s">
        <v>11</v>
      </c>
      <c r="I8" s="904" t="s">
        <v>12</v>
      </c>
    </row>
    <row r="9" spans="1:10" ht="81.75" customHeight="1">
      <c r="A9" s="915"/>
      <c r="B9" s="917"/>
      <c r="C9" s="919"/>
      <c r="D9" s="917"/>
      <c r="E9" s="921"/>
      <c r="F9" s="903"/>
      <c r="G9" s="903"/>
      <c r="H9" s="903"/>
      <c r="I9" s="905"/>
    </row>
    <row r="10" spans="1:10" s="12" customFormat="1" ht="12.75" customHeight="1">
      <c r="A10" s="889" t="s">
        <v>13</v>
      </c>
      <c r="B10" s="892"/>
      <c r="C10" s="892"/>
      <c r="D10" s="892"/>
      <c r="E10" s="890"/>
      <c r="F10" s="890"/>
      <c r="G10" s="890"/>
      <c r="H10" s="890"/>
      <c r="I10" s="891"/>
    </row>
    <row r="11" spans="1:10" s="12" customFormat="1" ht="12.75">
      <c r="A11" s="13" t="s">
        <v>14</v>
      </c>
      <c r="B11" s="14"/>
      <c r="C11" s="14"/>
      <c r="D11" s="14">
        <v>2340763.04</v>
      </c>
      <c r="E11" s="14">
        <v>295565.96999999997</v>
      </c>
      <c r="F11" s="14"/>
      <c r="G11" s="14">
        <v>336108.1</v>
      </c>
      <c r="H11" s="14"/>
      <c r="I11" s="15">
        <f>SUM(B11:H11)</f>
        <v>2972437.11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131089.88</v>
      </c>
      <c r="F12" s="14">
        <f t="shared" si="0"/>
        <v>0</v>
      </c>
      <c r="G12" s="14">
        <f t="shared" si="0"/>
        <v>13837.24</v>
      </c>
      <c r="H12" s="14">
        <f t="shared" si="0"/>
        <v>0</v>
      </c>
      <c r="I12" s="15">
        <f t="shared" si="0"/>
        <v>144927.12</v>
      </c>
    </row>
    <row r="13" spans="1:10">
      <c r="A13" s="16" t="s">
        <v>16</v>
      </c>
      <c r="B13" s="17"/>
      <c r="C13" s="17"/>
      <c r="D13" s="17"/>
      <c r="E13" s="18">
        <v>131089.88</v>
      </c>
      <c r="F13" s="18"/>
      <c r="G13" s="18">
        <v>13837.24</v>
      </c>
      <c r="H13" s="18"/>
      <c r="I13" s="19">
        <f>SUM(B13:H13)</f>
        <v>144927.12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2340763.04</v>
      </c>
      <c r="E19" s="14">
        <f t="shared" si="2"/>
        <v>426655.85</v>
      </c>
      <c r="F19" s="14">
        <f t="shared" si="2"/>
        <v>0</v>
      </c>
      <c r="G19" s="14">
        <f t="shared" si="2"/>
        <v>349945.33999999997</v>
      </c>
      <c r="H19" s="14">
        <f t="shared" si="2"/>
        <v>0</v>
      </c>
      <c r="I19" s="15">
        <f t="shared" si="2"/>
        <v>3117364.23</v>
      </c>
    </row>
    <row r="20" spans="1:9">
      <c r="A20" s="889" t="s">
        <v>22</v>
      </c>
      <c r="B20" s="890"/>
      <c r="C20" s="890"/>
      <c r="D20" s="890"/>
      <c r="E20" s="890"/>
      <c r="F20" s="890"/>
      <c r="G20" s="890"/>
      <c r="H20" s="890"/>
      <c r="I20" s="891"/>
    </row>
    <row r="21" spans="1:9">
      <c r="A21" s="13" t="s">
        <v>23</v>
      </c>
      <c r="B21" s="14"/>
      <c r="C21" s="14"/>
      <c r="D21" s="14">
        <v>442392.37</v>
      </c>
      <c r="E21" s="14">
        <v>295565.96999999997</v>
      </c>
      <c r="F21" s="14"/>
      <c r="G21" s="14">
        <v>327358.09999999998</v>
      </c>
      <c r="H21" s="14"/>
      <c r="I21" s="15">
        <f>SUM(B21:H21)</f>
        <v>1065316.44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58519.08</v>
      </c>
      <c r="E22" s="14">
        <f t="shared" si="3"/>
        <v>131089.88</v>
      </c>
      <c r="F22" s="14">
        <f t="shared" si="3"/>
        <v>0</v>
      </c>
      <c r="G22" s="14">
        <f t="shared" si="3"/>
        <v>16837.239999999998</v>
      </c>
      <c r="H22" s="14">
        <f t="shared" si="3"/>
        <v>0</v>
      </c>
      <c r="I22" s="15">
        <f t="shared" si="3"/>
        <v>206446.2</v>
      </c>
    </row>
    <row r="23" spans="1:9">
      <c r="A23" s="16" t="s">
        <v>24</v>
      </c>
      <c r="B23" s="18"/>
      <c r="C23" s="18"/>
      <c r="D23" s="18">
        <v>58519.08</v>
      </c>
      <c r="E23" s="18"/>
      <c r="F23" s="18"/>
      <c r="G23" s="18">
        <v>3000</v>
      </c>
      <c r="H23" s="17"/>
      <c r="I23" s="19">
        <f t="shared" ref="I23:I28" si="4">SUM(B23:H23)</f>
        <v>61519.08</v>
      </c>
    </row>
    <row r="24" spans="1:9">
      <c r="A24" s="16" t="s">
        <v>17</v>
      </c>
      <c r="B24" s="17"/>
      <c r="C24" s="17"/>
      <c r="D24" s="18"/>
      <c r="E24" s="18">
        <v>131089.88</v>
      </c>
      <c r="F24" s="18"/>
      <c r="G24" s="18">
        <v>13837.24</v>
      </c>
      <c r="H24" s="17"/>
      <c r="I24" s="19">
        <f t="shared" si="4"/>
        <v>144927.12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500911.45</v>
      </c>
      <c r="E29" s="14">
        <f t="shared" si="6"/>
        <v>426655.85</v>
      </c>
      <c r="F29" s="14">
        <f t="shared" si="6"/>
        <v>0</v>
      </c>
      <c r="G29" s="14">
        <f t="shared" si="6"/>
        <v>344195.33999999997</v>
      </c>
      <c r="H29" s="14">
        <f t="shared" si="6"/>
        <v>0</v>
      </c>
      <c r="I29" s="15">
        <f t="shared" si="6"/>
        <v>1271762.6399999999</v>
      </c>
    </row>
    <row r="30" spans="1:9">
      <c r="A30" s="889" t="s">
        <v>25</v>
      </c>
      <c r="B30" s="890"/>
      <c r="C30" s="890"/>
      <c r="D30" s="890"/>
      <c r="E30" s="890"/>
      <c r="F30" s="890"/>
      <c r="G30" s="890"/>
      <c r="H30" s="890"/>
      <c r="I30" s="891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89" t="s">
        <v>28</v>
      </c>
      <c r="B35" s="892"/>
      <c r="C35" s="892"/>
      <c r="D35" s="892"/>
      <c r="E35" s="892"/>
      <c r="F35" s="892"/>
      <c r="G35" s="892"/>
      <c r="H35" s="892"/>
      <c r="I35" s="891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1898370.67</v>
      </c>
      <c r="E36" s="26">
        <f t="shared" si="8"/>
        <v>0</v>
      </c>
      <c r="F36" s="26">
        <f t="shared" si="8"/>
        <v>0</v>
      </c>
      <c r="G36" s="26">
        <f t="shared" si="8"/>
        <v>8750</v>
      </c>
      <c r="H36" s="26">
        <f t="shared" si="8"/>
        <v>0</v>
      </c>
      <c r="I36" s="27">
        <f t="shared" si="8"/>
        <v>1907120.67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1839851.59</v>
      </c>
      <c r="E37" s="29">
        <f t="shared" si="9"/>
        <v>0</v>
      </c>
      <c r="F37" s="29">
        <f t="shared" si="9"/>
        <v>0</v>
      </c>
      <c r="G37" s="29">
        <f t="shared" si="9"/>
        <v>5750</v>
      </c>
      <c r="H37" s="29">
        <f t="shared" si="9"/>
        <v>0</v>
      </c>
      <c r="I37" s="30">
        <f t="shared" si="9"/>
        <v>1845601.59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>
      <c r="A46" s="33"/>
      <c r="B46" s="32"/>
      <c r="C46" s="32"/>
      <c r="D46" s="32"/>
      <c r="E46" s="32"/>
      <c r="F46" s="32"/>
      <c r="G46" s="32"/>
      <c r="H46" s="32"/>
      <c r="I46" s="32"/>
    </row>
    <row r="47" spans="1:9">
      <c r="A47" s="33"/>
      <c r="B47" s="32"/>
      <c r="C47" s="32"/>
      <c r="D47" s="32"/>
      <c r="E47" s="32"/>
      <c r="F47" s="32"/>
      <c r="G47" s="32"/>
      <c r="H47" s="32"/>
      <c r="I47" s="32"/>
    </row>
    <row r="48" spans="1:9" ht="14.25">
      <c r="A48" s="34" t="s">
        <v>29</v>
      </c>
      <c r="B48" s="34"/>
    </row>
    <row r="49" spans="1:3" ht="14.25" thickBot="1">
      <c r="A49"/>
      <c r="B49"/>
    </row>
    <row r="50" spans="1:3" ht="21.75" customHeight="1">
      <c r="A50" s="893" t="s">
        <v>30</v>
      </c>
      <c r="B50" s="894"/>
      <c r="C50" s="895" t="s">
        <v>31</v>
      </c>
    </row>
    <row r="51" spans="1:3" ht="13.5" customHeight="1">
      <c r="A51" s="898"/>
      <c r="B51" s="899"/>
      <c r="C51" s="896"/>
    </row>
    <row r="52" spans="1:3" ht="29.25" customHeight="1">
      <c r="A52" s="900"/>
      <c r="B52" s="901"/>
      <c r="C52" s="897"/>
    </row>
    <row r="53" spans="1:3" ht="15">
      <c r="A53" s="879" t="s">
        <v>13</v>
      </c>
      <c r="B53" s="880"/>
      <c r="C53" s="874"/>
    </row>
    <row r="54" spans="1:3" ht="15">
      <c r="A54" s="864" t="s">
        <v>14</v>
      </c>
      <c r="B54" s="865"/>
      <c r="C54" s="35">
        <v>7340.8</v>
      </c>
    </row>
    <row r="55" spans="1:3" ht="15">
      <c r="A55" s="883" t="s">
        <v>15</v>
      </c>
      <c r="B55" s="884"/>
      <c r="C55" s="36">
        <f>SUM(C56:C57)</f>
        <v>0</v>
      </c>
    </row>
    <row r="56" spans="1:3" ht="15">
      <c r="A56" s="881" t="s">
        <v>16</v>
      </c>
      <c r="B56" s="882"/>
      <c r="C56" s="37"/>
    </row>
    <row r="57" spans="1:3" ht="15">
      <c r="A57" s="881" t="s">
        <v>17</v>
      </c>
      <c r="B57" s="882"/>
      <c r="C57" s="37"/>
    </row>
    <row r="58" spans="1:3" ht="15">
      <c r="A58" s="883" t="s">
        <v>19</v>
      </c>
      <c r="B58" s="884"/>
      <c r="C58" s="36">
        <f>SUM(C59:C60)</f>
        <v>0</v>
      </c>
    </row>
    <row r="59" spans="1:3" ht="15">
      <c r="A59" s="881" t="s">
        <v>20</v>
      </c>
      <c r="B59" s="882"/>
      <c r="C59" s="37"/>
    </row>
    <row r="60" spans="1:3" ht="15">
      <c r="A60" s="881" t="s">
        <v>17</v>
      </c>
      <c r="B60" s="882"/>
      <c r="C60" s="37"/>
    </row>
    <row r="61" spans="1:3" ht="15">
      <c r="A61" s="883" t="s">
        <v>32</v>
      </c>
      <c r="B61" s="884"/>
      <c r="C61" s="36">
        <f>C54+C55-C58</f>
        <v>7340.8</v>
      </c>
    </row>
    <row r="62" spans="1:3" ht="15">
      <c r="A62" s="879" t="s">
        <v>22</v>
      </c>
      <c r="B62" s="880"/>
      <c r="C62" s="874"/>
    </row>
    <row r="63" spans="1:3" ht="15">
      <c r="A63" s="864" t="s">
        <v>23</v>
      </c>
      <c r="B63" s="865"/>
      <c r="C63" s="35">
        <v>7340.8</v>
      </c>
    </row>
    <row r="64" spans="1:3" ht="15">
      <c r="A64" s="883" t="s">
        <v>15</v>
      </c>
      <c r="B64" s="884"/>
      <c r="C64" s="36">
        <f>SUM(C65:C66)</f>
        <v>0</v>
      </c>
    </row>
    <row r="65" spans="1:3" ht="15">
      <c r="A65" s="881" t="s">
        <v>24</v>
      </c>
      <c r="B65" s="882"/>
      <c r="C65" s="37"/>
    </row>
    <row r="66" spans="1:3" ht="15">
      <c r="A66" s="881" t="s">
        <v>17</v>
      </c>
      <c r="B66" s="882"/>
      <c r="C66" s="38"/>
    </row>
    <row r="67" spans="1:3" ht="15">
      <c r="A67" s="883" t="s">
        <v>19</v>
      </c>
      <c r="B67" s="884"/>
      <c r="C67" s="36">
        <f>SUM(C68:C69)</f>
        <v>0</v>
      </c>
    </row>
    <row r="68" spans="1:3" ht="15">
      <c r="A68" s="881" t="s">
        <v>20</v>
      </c>
      <c r="B68" s="882"/>
      <c r="C68" s="37"/>
    </row>
    <row r="69" spans="1:3" ht="15">
      <c r="A69" s="885" t="s">
        <v>17</v>
      </c>
      <c r="B69" s="886"/>
      <c r="C69" s="39"/>
    </row>
    <row r="70" spans="1:3" ht="15">
      <c r="A70" s="887" t="s">
        <v>21</v>
      </c>
      <c r="B70" s="888"/>
      <c r="C70" s="40">
        <f>C63+C64-C67</f>
        <v>7340.8</v>
      </c>
    </row>
    <row r="71" spans="1:3" ht="15">
      <c r="A71" s="872" t="s">
        <v>25</v>
      </c>
      <c r="B71" s="873"/>
      <c r="C71" s="874"/>
    </row>
    <row r="72" spans="1:3" ht="15">
      <c r="A72" s="864" t="s">
        <v>23</v>
      </c>
      <c r="B72" s="865"/>
      <c r="C72" s="35"/>
    </row>
    <row r="73" spans="1:3" ht="15">
      <c r="A73" s="875" t="s">
        <v>26</v>
      </c>
      <c r="B73" s="876"/>
      <c r="C73" s="41"/>
    </row>
    <row r="74" spans="1:3" ht="15">
      <c r="A74" s="875" t="s">
        <v>27</v>
      </c>
      <c r="B74" s="876"/>
      <c r="C74" s="41"/>
    </row>
    <row r="75" spans="1:3" ht="15">
      <c r="A75" s="877" t="s">
        <v>32</v>
      </c>
      <c r="B75" s="878"/>
      <c r="C75" s="42">
        <f>C72+C73-C74</f>
        <v>0</v>
      </c>
    </row>
    <row r="76" spans="1:3" ht="15">
      <c r="A76" s="879" t="s">
        <v>28</v>
      </c>
      <c r="B76" s="880"/>
      <c r="C76" s="874"/>
    </row>
    <row r="77" spans="1:3" ht="15">
      <c r="A77" s="864" t="s">
        <v>23</v>
      </c>
      <c r="B77" s="865"/>
      <c r="C77" s="35">
        <f>C54-C63-C72</f>
        <v>0</v>
      </c>
    </row>
    <row r="78" spans="1:3" ht="15.75" thickBot="1">
      <c r="A78" s="866" t="s">
        <v>21</v>
      </c>
      <c r="B78" s="867"/>
      <c r="C78" s="43">
        <f>C61-C70-C75</f>
        <v>0</v>
      </c>
    </row>
    <row r="96" spans="1:5" ht="15">
      <c r="A96" s="868" t="s">
        <v>33</v>
      </c>
      <c r="B96" s="869"/>
      <c r="C96" s="869"/>
      <c r="D96" s="869"/>
      <c r="E96" s="869"/>
    </row>
    <row r="97" spans="1:5" ht="14.25" thickBot="1">
      <c r="A97" s="44"/>
      <c r="B97" s="45"/>
      <c r="C97" s="45"/>
      <c r="D97" s="45"/>
      <c r="E97" s="45"/>
    </row>
    <row r="98" spans="1:5" ht="177" customHeight="1" thickBot="1">
      <c r="A98" s="46" t="s">
        <v>34</v>
      </c>
      <c r="B98" s="47" t="s">
        <v>35</v>
      </c>
      <c r="C98" s="47" t="s">
        <v>36</v>
      </c>
      <c r="D98" s="47" t="s">
        <v>37</v>
      </c>
      <c r="E98" s="48" t="s">
        <v>38</v>
      </c>
    </row>
    <row r="99" spans="1:5" ht="14.25" thickBot="1">
      <c r="A99" s="49" t="s">
        <v>13</v>
      </c>
      <c r="B99" s="50"/>
      <c r="C99" s="50"/>
      <c r="D99" s="50"/>
      <c r="E99" s="51"/>
    </row>
    <row r="100" spans="1:5" ht="25.5">
      <c r="A100" s="52" t="s">
        <v>39</v>
      </c>
      <c r="B100" s="53"/>
      <c r="C100" s="53"/>
      <c r="D100" s="53"/>
      <c r="E100" s="54">
        <f>B100+C100+D100</f>
        <v>0</v>
      </c>
    </row>
    <row r="101" spans="1:5">
      <c r="A101" s="55" t="s">
        <v>26</v>
      </c>
      <c r="B101" s="56">
        <f>SUM(B102:B103)</f>
        <v>0</v>
      </c>
      <c r="C101" s="56">
        <f>SUM(C102:C103)</f>
        <v>0</v>
      </c>
      <c r="D101" s="56">
        <f>SUM(D102:D103)</f>
        <v>0</v>
      </c>
      <c r="E101" s="57">
        <f>SUM(E102:E103)</f>
        <v>0</v>
      </c>
    </row>
    <row r="102" spans="1:5">
      <c r="A102" s="58" t="s">
        <v>40</v>
      </c>
      <c r="B102" s="59"/>
      <c r="C102" s="59"/>
      <c r="D102" s="59"/>
      <c r="E102" s="60">
        <f>B102+C102+D102</f>
        <v>0</v>
      </c>
    </row>
    <row r="103" spans="1:5">
      <c r="A103" s="58" t="s">
        <v>41</v>
      </c>
      <c r="B103" s="59"/>
      <c r="C103" s="59"/>
      <c r="D103" s="59"/>
      <c r="E103" s="60">
        <f>B103+C103+D103</f>
        <v>0</v>
      </c>
    </row>
    <row r="104" spans="1:5">
      <c r="A104" s="55" t="s">
        <v>27</v>
      </c>
      <c r="B104" s="56">
        <f>SUM(B105:B107)</f>
        <v>0</v>
      </c>
      <c r="C104" s="56">
        <f>SUM(C105:C107)</f>
        <v>0</v>
      </c>
      <c r="D104" s="56">
        <f>SUM(D105:D107)</f>
        <v>0</v>
      </c>
      <c r="E104" s="57">
        <f>SUM(E105:E107)</f>
        <v>0</v>
      </c>
    </row>
    <row r="105" spans="1:5">
      <c r="A105" s="58" t="s">
        <v>42</v>
      </c>
      <c r="B105" s="59"/>
      <c r="C105" s="59"/>
      <c r="D105" s="59"/>
      <c r="E105" s="60">
        <f>B105+C105+D105</f>
        <v>0</v>
      </c>
    </row>
    <row r="106" spans="1:5">
      <c r="A106" s="58" t="s">
        <v>43</v>
      </c>
      <c r="B106" s="59"/>
      <c r="C106" s="59"/>
      <c r="D106" s="59"/>
      <c r="E106" s="60">
        <f>B106+C106+D106</f>
        <v>0</v>
      </c>
    </row>
    <row r="107" spans="1:5">
      <c r="A107" s="61" t="s">
        <v>44</v>
      </c>
      <c r="B107" s="59"/>
      <c r="C107" s="59"/>
      <c r="D107" s="59"/>
      <c r="E107" s="60">
        <f>B107+C107+D107</f>
        <v>0</v>
      </c>
    </row>
    <row r="108" spans="1:5" ht="26.25" thickBot="1">
      <c r="A108" s="62" t="s">
        <v>45</v>
      </c>
      <c r="B108" s="63">
        <f>B100+B101-B104</f>
        <v>0</v>
      </c>
      <c r="C108" s="63">
        <f>C100+C101-C104</f>
        <v>0</v>
      </c>
      <c r="D108" s="63">
        <f>D100+D101-D104</f>
        <v>0</v>
      </c>
      <c r="E108" s="64">
        <f>E100+E101-E104</f>
        <v>0</v>
      </c>
    </row>
    <row r="109" spans="1:5" ht="14.25" thickBot="1">
      <c r="A109" s="65" t="s">
        <v>46</v>
      </c>
      <c r="B109" s="66"/>
      <c r="C109" s="66"/>
      <c r="D109" s="66"/>
      <c r="E109" s="67"/>
    </row>
    <row r="110" spans="1:5">
      <c r="A110" s="52" t="s">
        <v>47</v>
      </c>
      <c r="B110" s="53"/>
      <c r="C110" s="53"/>
      <c r="D110" s="53"/>
      <c r="E110" s="54">
        <f>B110+C110+D110</f>
        <v>0</v>
      </c>
    </row>
    <row r="111" spans="1:5">
      <c r="A111" s="55" t="s">
        <v>26</v>
      </c>
      <c r="B111" s="56">
        <f>SUM(B112:B112)</f>
        <v>0</v>
      </c>
      <c r="C111" s="56">
        <f>SUM(C112:C112)</f>
        <v>0</v>
      </c>
      <c r="D111" s="56">
        <f>SUM(D112:D112)</f>
        <v>0</v>
      </c>
      <c r="E111" s="57">
        <f>SUM(E112:E112)</f>
        <v>0</v>
      </c>
    </row>
    <row r="112" spans="1:5">
      <c r="A112" s="58" t="s">
        <v>48</v>
      </c>
      <c r="B112" s="59"/>
      <c r="C112" s="59"/>
      <c r="D112" s="59"/>
      <c r="E112" s="60">
        <f>B112+C112+D112</f>
        <v>0</v>
      </c>
    </row>
    <row r="113" spans="1:5">
      <c r="A113" s="55" t="s">
        <v>27</v>
      </c>
      <c r="B113" s="56">
        <f>SUM(B114:B116)</f>
        <v>0</v>
      </c>
      <c r="C113" s="56">
        <f>SUM(C114:C116)</f>
        <v>0</v>
      </c>
      <c r="D113" s="56">
        <f>SUM(D114:D116)</f>
        <v>0</v>
      </c>
      <c r="E113" s="57">
        <f>SUM(E114:E116)</f>
        <v>0</v>
      </c>
    </row>
    <row r="114" spans="1:5">
      <c r="A114" s="58" t="s">
        <v>49</v>
      </c>
      <c r="B114" s="59"/>
      <c r="C114" s="59"/>
      <c r="D114" s="59"/>
      <c r="E114" s="60">
        <f>B114+C114+D114</f>
        <v>0</v>
      </c>
    </row>
    <row r="115" spans="1:5">
      <c r="A115" s="58" t="s">
        <v>50</v>
      </c>
      <c r="B115" s="59"/>
      <c r="C115" s="59"/>
      <c r="D115" s="59"/>
      <c r="E115" s="60">
        <f>B115+C115+D115</f>
        <v>0</v>
      </c>
    </row>
    <row r="116" spans="1:5">
      <c r="A116" s="68" t="s">
        <v>51</v>
      </c>
      <c r="B116" s="59"/>
      <c r="C116" s="59"/>
      <c r="D116" s="59"/>
      <c r="E116" s="60">
        <f>B116+C116+D116</f>
        <v>0</v>
      </c>
    </row>
    <row r="117" spans="1:5" ht="14.25" thickBot="1">
      <c r="A117" s="62" t="s">
        <v>52</v>
      </c>
      <c r="B117" s="63">
        <f>B110+B111-B113</f>
        <v>0</v>
      </c>
      <c r="C117" s="63">
        <f>C110+C111-C113</f>
        <v>0</v>
      </c>
      <c r="D117" s="63">
        <f>D110+D111-D113</f>
        <v>0</v>
      </c>
      <c r="E117" s="64">
        <f>E110+E111-E113</f>
        <v>0</v>
      </c>
    </row>
    <row r="118" spans="1:5">
      <c r="A118" s="69"/>
      <c r="B118" s="70"/>
      <c r="C118" s="70"/>
      <c r="D118" s="70"/>
      <c r="E118" s="70"/>
    </row>
    <row r="119" spans="1:5">
      <c r="A119" s="69"/>
      <c r="B119" s="70"/>
      <c r="C119" s="70"/>
      <c r="D119" s="70"/>
      <c r="E119" s="70"/>
    </row>
    <row r="120" spans="1:5" ht="36.75" customHeight="1">
      <c r="A120" s="594" t="s">
        <v>53</v>
      </c>
      <c r="B120" s="846"/>
      <c r="C120" s="846"/>
    </row>
    <row r="121" spans="1:5">
      <c r="A121" s="870"/>
      <c r="B121" s="871"/>
      <c r="C121" s="871"/>
    </row>
    <row r="122" spans="1:5">
      <c r="A122" s="71" t="s">
        <v>54</v>
      </c>
      <c r="B122" s="71" t="s">
        <v>55</v>
      </c>
      <c r="C122" s="71" t="s">
        <v>56</v>
      </c>
    </row>
    <row r="123" spans="1:5">
      <c r="A123" s="72" t="s">
        <v>57</v>
      </c>
      <c r="B123" s="73"/>
      <c r="C123" s="73"/>
    </row>
    <row r="124" spans="1:5">
      <c r="A124" s="74" t="s">
        <v>58</v>
      </c>
      <c r="B124" s="74"/>
      <c r="C124" s="74"/>
    </row>
    <row r="125" spans="1:5">
      <c r="A125" s="75" t="s">
        <v>59</v>
      </c>
      <c r="B125" s="76"/>
      <c r="C125" s="77"/>
    </row>
    <row r="126" spans="1:5">
      <c r="A126" s="78"/>
      <c r="B126" s="79"/>
      <c r="C126" s="80"/>
    </row>
    <row r="127" spans="1:5">
      <c r="A127" s="78"/>
      <c r="B127" s="79"/>
      <c r="C127" s="80"/>
    </row>
    <row r="128" spans="1:5">
      <c r="A128" s="78"/>
      <c r="B128" s="79"/>
      <c r="C128" s="80"/>
    </row>
    <row r="129" spans="1:9">
      <c r="A129" s="78"/>
      <c r="B129" s="79"/>
      <c r="C129" s="80"/>
    </row>
    <row r="130" spans="1:9">
      <c r="A130" s="78"/>
      <c r="B130" s="79"/>
      <c r="C130" s="80"/>
    </row>
    <row r="131" spans="1:9">
      <c r="A131" s="78"/>
      <c r="B131" s="79"/>
      <c r="C131" s="80"/>
    </row>
    <row r="133" spans="1:9" ht="15">
      <c r="A133" s="594" t="s">
        <v>60</v>
      </c>
      <c r="B133" s="846"/>
      <c r="C133" s="846"/>
      <c r="D133" s="595"/>
      <c r="E133" s="595"/>
      <c r="F133" s="595"/>
      <c r="G133" s="595"/>
    </row>
    <row r="134" spans="1:9" ht="14.25" thickBot="1">
      <c r="A134" s="857"/>
      <c r="B134" s="858"/>
      <c r="C134" s="858"/>
    </row>
    <row r="135" spans="1:9" ht="13.5" customHeight="1">
      <c r="A135" s="859"/>
      <c r="B135" s="861" t="s">
        <v>61</v>
      </c>
      <c r="C135" s="862"/>
      <c r="D135" s="862"/>
      <c r="E135" s="862"/>
      <c r="F135" s="863"/>
      <c r="G135" s="861" t="s">
        <v>62</v>
      </c>
      <c r="H135" s="862"/>
      <c r="I135" s="863"/>
    </row>
    <row r="136" spans="1:9" ht="51">
      <c r="A136" s="860"/>
      <c r="B136" s="81" t="s">
        <v>63</v>
      </c>
      <c r="C136" s="82" t="s">
        <v>64</v>
      </c>
      <c r="D136" s="82" t="s">
        <v>65</v>
      </c>
      <c r="E136" s="82" t="s">
        <v>66</v>
      </c>
      <c r="F136" s="83" t="s">
        <v>67</v>
      </c>
      <c r="G136" s="84" t="s">
        <v>68</v>
      </c>
      <c r="H136" s="85" t="s">
        <v>69</v>
      </c>
      <c r="I136" s="86" t="s">
        <v>70</v>
      </c>
    </row>
    <row r="137" spans="1:9">
      <c r="A137" s="87" t="s">
        <v>55</v>
      </c>
      <c r="B137" s="88"/>
      <c r="C137" s="89"/>
      <c r="D137" s="89"/>
      <c r="E137" s="90"/>
      <c r="F137" s="91"/>
      <c r="G137" s="92"/>
      <c r="H137" s="89"/>
      <c r="I137" s="93"/>
    </row>
    <row r="138" spans="1:9" ht="36">
      <c r="A138" s="94" t="s">
        <v>71</v>
      </c>
      <c r="B138" s="95"/>
      <c r="C138" s="96"/>
      <c r="D138" s="96"/>
      <c r="E138" s="90"/>
      <c r="F138" s="91"/>
      <c r="G138" s="92"/>
      <c r="H138" s="96"/>
      <c r="I138" s="97"/>
    </row>
    <row r="139" spans="1:9" ht="36.75" thickBot="1">
      <c r="A139" s="98" t="s">
        <v>72</v>
      </c>
      <c r="B139" s="99"/>
      <c r="C139" s="100"/>
      <c r="D139" s="100"/>
      <c r="E139" s="90"/>
      <c r="F139" s="91"/>
      <c r="G139" s="92"/>
      <c r="H139" s="100"/>
      <c r="I139" s="101"/>
    </row>
    <row r="140" spans="1:9" ht="15.75" thickBot="1">
      <c r="A140" s="102" t="s">
        <v>56</v>
      </c>
      <c r="B140" s="103">
        <f t="shared" ref="B140:I140" si="10">B137+B138-B139</f>
        <v>0</v>
      </c>
      <c r="C140" s="104">
        <f t="shared" si="10"/>
        <v>0</v>
      </c>
      <c r="D140" s="104">
        <f t="shared" si="10"/>
        <v>0</v>
      </c>
      <c r="E140" s="105">
        <f t="shared" si="10"/>
        <v>0</v>
      </c>
      <c r="F140" s="106">
        <f t="shared" si="10"/>
        <v>0</v>
      </c>
      <c r="G140" s="107">
        <f t="shared" si="10"/>
        <v>0</v>
      </c>
      <c r="H140" s="108">
        <f t="shared" si="10"/>
        <v>0</v>
      </c>
      <c r="I140" s="109">
        <f t="shared" si="10"/>
        <v>0</v>
      </c>
    </row>
    <row r="143" spans="1:9" ht="15">
      <c r="A143" s="594" t="s">
        <v>73</v>
      </c>
      <c r="B143" s="846"/>
      <c r="C143" s="846"/>
    </row>
    <row r="144" spans="1:9" ht="14.25" thickBot="1">
      <c r="A144" s="857"/>
      <c r="B144" s="858"/>
      <c r="C144" s="858"/>
    </row>
    <row r="145" spans="1:4">
      <c r="A145" s="110" t="s">
        <v>54</v>
      </c>
      <c r="B145" s="111" t="s">
        <v>55</v>
      </c>
      <c r="C145" s="112" t="s">
        <v>56</v>
      </c>
    </row>
    <row r="146" spans="1:4" ht="26.25" thickBot="1">
      <c r="A146" s="113" t="s">
        <v>74</v>
      </c>
      <c r="B146" s="114"/>
      <c r="C146" s="115"/>
    </row>
    <row r="150" spans="1:4" ht="50.25" customHeight="1">
      <c r="A150" s="594" t="s">
        <v>75</v>
      </c>
      <c r="B150" s="846"/>
      <c r="C150" s="846"/>
      <c r="D150" s="595"/>
    </row>
    <row r="151" spans="1:4" ht="14.25" thickBot="1">
      <c r="A151" s="847"/>
      <c r="B151" s="848"/>
      <c r="C151" s="848"/>
    </row>
    <row r="152" spans="1:4">
      <c r="A152" s="849" t="s">
        <v>34</v>
      </c>
      <c r="B152" s="850"/>
      <c r="C152" s="111" t="s">
        <v>55</v>
      </c>
      <c r="D152" s="112" t="s">
        <v>56</v>
      </c>
    </row>
    <row r="153" spans="1:4" ht="66" customHeight="1">
      <c r="A153" s="851" t="s">
        <v>76</v>
      </c>
      <c r="B153" s="852"/>
      <c r="C153" s="73">
        <f>C155+SUM(C156:C159)</f>
        <v>0</v>
      </c>
      <c r="D153" s="116">
        <f>D155+SUM(D156:D159)</f>
        <v>0</v>
      </c>
    </row>
    <row r="154" spans="1:4">
      <c r="A154" s="853" t="s">
        <v>58</v>
      </c>
      <c r="B154" s="854"/>
      <c r="C154" s="117"/>
      <c r="D154" s="118"/>
    </row>
    <row r="155" spans="1:4">
      <c r="A155" s="855" t="s">
        <v>5</v>
      </c>
      <c r="B155" s="856"/>
      <c r="C155" s="119"/>
      <c r="D155" s="120"/>
    </row>
    <row r="156" spans="1:4">
      <c r="A156" s="843" t="s">
        <v>7</v>
      </c>
      <c r="B156" s="844"/>
      <c r="C156" s="121"/>
      <c r="D156" s="122"/>
    </row>
    <row r="157" spans="1:4">
      <c r="A157" s="843" t="s">
        <v>8</v>
      </c>
      <c r="B157" s="844"/>
      <c r="C157" s="121"/>
      <c r="D157" s="122"/>
    </row>
    <row r="158" spans="1:4">
      <c r="A158" s="843" t="s">
        <v>9</v>
      </c>
      <c r="B158" s="844"/>
      <c r="C158" s="121"/>
      <c r="D158" s="122"/>
    </row>
    <row r="159" spans="1:4">
      <c r="A159" s="843" t="s">
        <v>10</v>
      </c>
      <c r="B159" s="844"/>
      <c r="C159" s="121"/>
      <c r="D159" s="122"/>
    </row>
    <row r="170" spans="1:9">
      <c r="A170" s="502" t="s">
        <v>77</v>
      </c>
      <c r="B170" s="688"/>
      <c r="C170" s="688"/>
      <c r="D170" s="688"/>
      <c r="E170" s="688"/>
      <c r="F170" s="688"/>
      <c r="G170" s="688"/>
      <c r="H170" s="688"/>
      <c r="I170" s="688"/>
    </row>
    <row r="171" spans="1:9" ht="16.5" thickBot="1">
      <c r="A171" s="123"/>
      <c r="B171" s="124"/>
      <c r="C171" s="124"/>
      <c r="D171" s="124"/>
      <c r="E171" s="124" t="s">
        <v>78</v>
      </c>
      <c r="F171" s="125"/>
      <c r="G171" s="125"/>
      <c r="H171" s="125"/>
      <c r="I171" s="125"/>
    </row>
    <row r="172" spans="1:9" ht="96" customHeight="1" thickBot="1">
      <c r="A172" s="803" t="s">
        <v>79</v>
      </c>
      <c r="B172" s="845"/>
      <c r="C172" s="126" t="s">
        <v>80</v>
      </c>
      <c r="D172" s="127" t="s">
        <v>81</v>
      </c>
      <c r="E172" s="126" t="s">
        <v>82</v>
      </c>
      <c r="F172" s="128" t="s">
        <v>83</v>
      </c>
      <c r="G172" s="126" t="s">
        <v>84</v>
      </c>
      <c r="H172" s="126" t="s">
        <v>85</v>
      </c>
      <c r="I172" s="129" t="s">
        <v>86</v>
      </c>
    </row>
    <row r="173" spans="1:9" ht="26.25" customHeight="1">
      <c r="A173" s="130"/>
      <c r="B173" s="131" t="s">
        <v>55</v>
      </c>
      <c r="C173" s="132"/>
      <c r="D173" s="133"/>
      <c r="E173" s="134"/>
      <c r="F173" s="133"/>
      <c r="G173" s="134"/>
      <c r="H173" s="134"/>
      <c r="I173" s="135"/>
    </row>
    <row r="174" spans="1:9" ht="15" customHeight="1">
      <c r="A174" s="136"/>
      <c r="B174" s="137" t="s">
        <v>87</v>
      </c>
      <c r="C174" s="138"/>
      <c r="D174" s="139"/>
      <c r="E174" s="140"/>
      <c r="F174" s="139"/>
      <c r="G174" s="140"/>
      <c r="H174" s="140"/>
      <c r="I174" s="141"/>
    </row>
    <row r="175" spans="1:9">
      <c r="A175" s="142" t="s">
        <v>88</v>
      </c>
      <c r="B175" s="143"/>
      <c r="C175" s="144"/>
      <c r="D175" s="145"/>
      <c r="E175" s="146"/>
      <c r="F175" s="145"/>
      <c r="G175" s="146"/>
      <c r="H175" s="146"/>
      <c r="I175" s="147"/>
    </row>
    <row r="176" spans="1:9">
      <c r="A176" s="142" t="s">
        <v>89</v>
      </c>
      <c r="B176" s="143"/>
      <c r="C176" s="144"/>
      <c r="D176" s="145"/>
      <c r="E176" s="146"/>
      <c r="F176" s="145"/>
      <c r="G176" s="146"/>
      <c r="H176" s="146"/>
      <c r="I176" s="147"/>
    </row>
    <row r="177" spans="1:9" ht="14.25" thickBot="1">
      <c r="A177" s="148" t="s">
        <v>90</v>
      </c>
      <c r="B177" s="149"/>
      <c r="C177" s="150"/>
      <c r="D177" s="151"/>
      <c r="E177" s="152"/>
      <c r="F177" s="151"/>
      <c r="G177" s="152"/>
      <c r="H177" s="152"/>
      <c r="I177" s="153"/>
    </row>
    <row r="178" spans="1:9" ht="14.25" thickBot="1">
      <c r="A178" s="154"/>
      <c r="B178" s="155" t="s">
        <v>91</v>
      </c>
      <c r="C178" s="156"/>
      <c r="D178" s="156"/>
      <c r="E178" s="156">
        <f>SUM(E175:E177)</f>
        <v>0</v>
      </c>
      <c r="F178" s="156">
        <f>SUM(F175:F177)</f>
        <v>0</v>
      </c>
      <c r="G178" s="156">
        <f>SUM(G175:G177)</f>
        <v>0</v>
      </c>
      <c r="H178" s="156"/>
      <c r="I178" s="156"/>
    </row>
    <row r="179" spans="1:9" ht="93" customHeight="1" thickBot="1">
      <c r="A179" s="803" t="s">
        <v>79</v>
      </c>
      <c r="B179" s="804"/>
      <c r="C179" s="126" t="s">
        <v>80</v>
      </c>
      <c r="D179" s="127" t="s">
        <v>81</v>
      </c>
      <c r="E179" s="126" t="s">
        <v>82</v>
      </c>
      <c r="F179" s="128" t="s">
        <v>83</v>
      </c>
      <c r="G179" s="126" t="s">
        <v>84</v>
      </c>
      <c r="H179" s="126" t="s">
        <v>85</v>
      </c>
      <c r="I179" s="129" t="s">
        <v>86</v>
      </c>
    </row>
    <row r="180" spans="1:9" ht="14.25" thickBot="1">
      <c r="A180" s="157"/>
      <c r="B180" s="158" t="s">
        <v>56</v>
      </c>
      <c r="C180" s="159"/>
      <c r="D180" s="160"/>
      <c r="E180" s="161"/>
      <c r="F180" s="160"/>
      <c r="G180" s="161"/>
      <c r="H180" s="161"/>
      <c r="I180" s="162"/>
    </row>
    <row r="181" spans="1:9">
      <c r="A181" s="136"/>
      <c r="B181" s="137" t="s">
        <v>87</v>
      </c>
      <c r="C181" s="138"/>
      <c r="D181" s="139"/>
      <c r="E181" s="140"/>
      <c r="F181" s="139"/>
      <c r="G181" s="140"/>
      <c r="H181" s="140"/>
      <c r="I181" s="141"/>
    </row>
    <row r="182" spans="1:9">
      <c r="A182" s="142" t="s">
        <v>88</v>
      </c>
      <c r="B182" s="143"/>
      <c r="C182" s="144"/>
      <c r="D182" s="145"/>
      <c r="E182" s="146"/>
      <c r="F182" s="145"/>
      <c r="G182" s="146"/>
      <c r="H182" s="146"/>
      <c r="I182" s="147"/>
    </row>
    <row r="183" spans="1:9">
      <c r="A183" s="142" t="s">
        <v>89</v>
      </c>
      <c r="B183" s="143"/>
      <c r="C183" s="144"/>
      <c r="D183" s="145"/>
      <c r="E183" s="146"/>
      <c r="F183" s="145"/>
      <c r="G183" s="146"/>
      <c r="H183" s="146"/>
      <c r="I183" s="147"/>
    </row>
    <row r="184" spans="1:9" ht="14.25" thickBot="1">
      <c r="A184" s="148" t="s">
        <v>90</v>
      </c>
      <c r="B184" s="149"/>
      <c r="C184" s="150"/>
      <c r="D184" s="151"/>
      <c r="E184" s="152"/>
      <c r="F184" s="151"/>
      <c r="G184" s="152"/>
      <c r="H184" s="152"/>
      <c r="I184" s="153"/>
    </row>
    <row r="185" spans="1:9" ht="14.25" thickBot="1">
      <c r="A185" s="163"/>
      <c r="B185" s="155" t="s">
        <v>91</v>
      </c>
      <c r="C185" s="156"/>
      <c r="D185" s="164"/>
      <c r="E185" s="156">
        <f>SUM(E182:E184)</f>
        <v>0</v>
      </c>
      <c r="F185" s="156">
        <f>SUM(F182:F184)</f>
        <v>0</v>
      </c>
      <c r="G185" s="156">
        <f>SUM(G182:G184)</f>
        <v>0</v>
      </c>
      <c r="H185" s="156"/>
      <c r="I185" s="165"/>
    </row>
    <row r="189" spans="1:9" ht="15">
      <c r="A189" s="833" t="s">
        <v>92</v>
      </c>
      <c r="B189" s="834"/>
      <c r="C189" s="834"/>
      <c r="D189" s="834"/>
      <c r="E189" s="834"/>
      <c r="F189" s="834"/>
      <c r="G189" s="834"/>
      <c r="H189" s="834"/>
      <c r="I189" s="834"/>
    </row>
    <row r="190" spans="1:9" ht="14.25" thickBot="1">
      <c r="A190" s="166"/>
      <c r="B190" s="167"/>
      <c r="C190" s="167"/>
      <c r="D190" s="167"/>
      <c r="E190" s="166"/>
      <c r="F190" s="166"/>
      <c r="G190" s="166"/>
      <c r="H190" s="166"/>
      <c r="I190" s="166"/>
    </row>
    <row r="191" spans="1:9" ht="14.25" thickBot="1">
      <c r="A191" s="835" t="s">
        <v>93</v>
      </c>
      <c r="B191" s="836"/>
      <c r="C191" s="836"/>
      <c r="D191" s="837"/>
      <c r="E191" s="735" t="s">
        <v>55</v>
      </c>
      <c r="F191" s="546" t="s">
        <v>94</v>
      </c>
      <c r="G191" s="547"/>
      <c r="H191" s="548"/>
      <c r="I191" s="841" t="s">
        <v>56</v>
      </c>
    </row>
    <row r="192" spans="1:9" ht="26.25" thickBot="1">
      <c r="A192" s="838"/>
      <c r="B192" s="839"/>
      <c r="C192" s="839"/>
      <c r="D192" s="840"/>
      <c r="E192" s="736"/>
      <c r="F192" s="168" t="s">
        <v>26</v>
      </c>
      <c r="G192" s="169" t="s">
        <v>95</v>
      </c>
      <c r="H192" s="168" t="s">
        <v>96</v>
      </c>
      <c r="I192" s="842"/>
    </row>
    <row r="193" spans="1:9">
      <c r="A193" s="170">
        <v>1</v>
      </c>
      <c r="B193" s="767" t="s">
        <v>65</v>
      </c>
      <c r="C193" s="823"/>
      <c r="D193" s="768"/>
      <c r="E193" s="171"/>
      <c r="F193" s="172"/>
      <c r="G193" s="172"/>
      <c r="H193" s="172"/>
      <c r="I193" s="173">
        <f>E193+F193-G193-H193</f>
        <v>0</v>
      </c>
    </row>
    <row r="194" spans="1:9">
      <c r="A194" s="174"/>
      <c r="B194" s="824" t="s">
        <v>97</v>
      </c>
      <c r="C194" s="825"/>
      <c r="D194" s="826"/>
      <c r="E194" s="175"/>
      <c r="F194" s="176"/>
      <c r="G194" s="176"/>
      <c r="H194" s="176"/>
      <c r="I194" s="177">
        <f>E194+F194-G194-H194</f>
        <v>0</v>
      </c>
    </row>
    <row r="195" spans="1:9">
      <c r="A195" s="178" t="s">
        <v>98</v>
      </c>
      <c r="B195" s="827" t="s">
        <v>99</v>
      </c>
      <c r="C195" s="828"/>
      <c r="D195" s="829"/>
      <c r="E195" s="179"/>
      <c r="F195" s="180"/>
      <c r="G195" s="180"/>
      <c r="H195" s="180"/>
      <c r="I195" s="181">
        <f>E195+F195-G195-H195</f>
        <v>0</v>
      </c>
    </row>
    <row r="196" spans="1:9">
      <c r="A196" s="178"/>
      <c r="B196" s="824" t="s">
        <v>97</v>
      </c>
      <c r="C196" s="825"/>
      <c r="D196" s="826"/>
      <c r="E196" s="182"/>
      <c r="F196" s="180"/>
      <c r="G196" s="180"/>
      <c r="H196" s="180"/>
      <c r="I196" s="180">
        <f>E196+F196-G196-H196</f>
        <v>0</v>
      </c>
    </row>
    <row r="197" spans="1:9" ht="14.25" thickBot="1">
      <c r="A197" s="183" t="s">
        <v>100</v>
      </c>
      <c r="B197" s="827" t="s">
        <v>101</v>
      </c>
      <c r="C197" s="828"/>
      <c r="D197" s="829"/>
      <c r="E197" s="179"/>
      <c r="F197" s="180"/>
      <c r="G197" s="180"/>
      <c r="H197" s="180"/>
      <c r="I197" s="176">
        <f>E197+F197-G197-H197</f>
        <v>0</v>
      </c>
    </row>
    <row r="198" spans="1:9" ht="14.25" thickBot="1">
      <c r="A198" s="830" t="s">
        <v>102</v>
      </c>
      <c r="B198" s="831"/>
      <c r="C198" s="831"/>
      <c r="D198" s="832"/>
      <c r="E198" s="184">
        <f>E193+E195+E197</f>
        <v>0</v>
      </c>
      <c r="F198" s="184">
        <f>F193+F195+F197</f>
        <v>0</v>
      </c>
      <c r="G198" s="184">
        <f>G193+G195+G197</f>
        <v>0</v>
      </c>
      <c r="H198" s="184">
        <f>H193+H195+H197</f>
        <v>0</v>
      </c>
      <c r="I198" s="185">
        <f>I193+I195+I197</f>
        <v>0</v>
      </c>
    </row>
    <row r="199" spans="1:9">
      <c r="A199"/>
      <c r="B199"/>
      <c r="C199"/>
      <c r="D199"/>
      <c r="E199"/>
      <c r="F199"/>
      <c r="G199"/>
      <c r="H199"/>
      <c r="I199"/>
    </row>
    <row r="200" spans="1:9" ht="14.25">
      <c r="A200" s="186" t="s">
        <v>103</v>
      </c>
      <c r="B200"/>
      <c r="C200"/>
      <c r="D200"/>
      <c r="E200"/>
      <c r="F200"/>
      <c r="G200"/>
      <c r="H200"/>
      <c r="I200"/>
    </row>
    <row r="201" spans="1:9" ht="14.25">
      <c r="A201" s="186" t="s">
        <v>104</v>
      </c>
      <c r="B201"/>
      <c r="C201"/>
      <c r="D201"/>
      <c r="E201"/>
      <c r="F201"/>
      <c r="G201"/>
      <c r="H201"/>
      <c r="I201"/>
    </row>
    <row r="202" spans="1:9">
      <c r="A202" s="186"/>
      <c r="B202"/>
      <c r="C202"/>
      <c r="D202"/>
      <c r="E202"/>
      <c r="F202"/>
      <c r="G202"/>
      <c r="H202"/>
      <c r="I202"/>
    </row>
    <row r="203" spans="1:9">
      <c r="A203" s="186"/>
      <c r="B203"/>
      <c r="C203"/>
      <c r="D203"/>
      <c r="E203"/>
      <c r="F203"/>
      <c r="G203"/>
      <c r="H203"/>
      <c r="I203"/>
    </row>
    <row r="204" spans="1:9">
      <c r="A204" s="186"/>
      <c r="B204"/>
      <c r="C204"/>
      <c r="D204"/>
      <c r="E204"/>
      <c r="F204"/>
      <c r="G204"/>
      <c r="H204"/>
      <c r="I204"/>
    </row>
    <row r="205" spans="1:9">
      <c r="A205" s="186"/>
      <c r="B205"/>
      <c r="C205"/>
      <c r="D205"/>
      <c r="E205"/>
      <c r="F205"/>
      <c r="G205"/>
      <c r="H205"/>
      <c r="I205"/>
    </row>
    <row r="206" spans="1:9">
      <c r="A206" s="186"/>
      <c r="B206"/>
      <c r="C206"/>
      <c r="D206"/>
      <c r="E206"/>
      <c r="F206"/>
      <c r="G206"/>
      <c r="H206"/>
      <c r="I206"/>
    </row>
    <row r="207" spans="1:9">
      <c r="A207" s="186"/>
      <c r="B207"/>
      <c r="C207"/>
      <c r="D207"/>
      <c r="E207"/>
      <c r="F207"/>
      <c r="G207"/>
      <c r="H207"/>
      <c r="I207"/>
    </row>
    <row r="208" spans="1:9" ht="14.25">
      <c r="A208" s="545" t="s">
        <v>105</v>
      </c>
      <c r="B208" s="545"/>
      <c r="C208" s="545"/>
      <c r="D208" s="545"/>
      <c r="E208" s="545"/>
      <c r="F208" s="545"/>
      <c r="G208" s="545"/>
    </row>
    <row r="209" spans="1:7" ht="14.25" thickBot="1">
      <c r="A209" s="187"/>
      <c r="B209" s="188"/>
      <c r="C209" s="189"/>
      <c r="D209" s="189"/>
      <c r="E209" s="189"/>
      <c r="F209" s="189"/>
      <c r="G209" s="189"/>
    </row>
    <row r="210" spans="1:7" ht="26.25" thickBot="1">
      <c r="A210" s="737" t="s">
        <v>106</v>
      </c>
      <c r="B210" s="821"/>
      <c r="C210" s="190" t="s">
        <v>107</v>
      </c>
      <c r="D210" s="191" t="s">
        <v>108</v>
      </c>
      <c r="E210" s="192" t="s">
        <v>109</v>
      </c>
      <c r="F210" s="191" t="s">
        <v>110</v>
      </c>
      <c r="G210" s="193" t="s">
        <v>111</v>
      </c>
    </row>
    <row r="211" spans="1:7" ht="26.25" customHeight="1">
      <c r="A211" s="822" t="s">
        <v>112</v>
      </c>
      <c r="B211" s="786"/>
      <c r="C211" s="194"/>
      <c r="D211" s="194"/>
      <c r="E211" s="194"/>
      <c r="F211" s="194"/>
      <c r="G211" s="195">
        <f>C211+D211-E211-F211</f>
        <v>0</v>
      </c>
    </row>
    <row r="212" spans="1:7" ht="25.5" customHeight="1">
      <c r="A212" s="818" t="s">
        <v>113</v>
      </c>
      <c r="B212" s="779"/>
      <c r="C212" s="196"/>
      <c r="D212" s="196"/>
      <c r="E212" s="196"/>
      <c r="F212" s="196"/>
      <c r="G212" s="197">
        <f t="shared" ref="G212:G219" si="11">C212+D212-E212-F212</f>
        <v>0</v>
      </c>
    </row>
    <row r="213" spans="1:7">
      <c r="A213" s="818" t="s">
        <v>114</v>
      </c>
      <c r="B213" s="779"/>
      <c r="C213" s="196"/>
      <c r="D213" s="196"/>
      <c r="E213" s="196"/>
      <c r="F213" s="196"/>
      <c r="G213" s="197">
        <f t="shared" si="11"/>
        <v>0</v>
      </c>
    </row>
    <row r="214" spans="1:7">
      <c r="A214" s="818" t="s">
        <v>115</v>
      </c>
      <c r="B214" s="779"/>
      <c r="C214" s="196"/>
      <c r="D214" s="196"/>
      <c r="E214" s="196"/>
      <c r="F214" s="196"/>
      <c r="G214" s="197">
        <f t="shared" si="11"/>
        <v>0</v>
      </c>
    </row>
    <row r="215" spans="1:7" ht="38.25" customHeight="1">
      <c r="A215" s="818" t="s">
        <v>116</v>
      </c>
      <c r="B215" s="779"/>
      <c r="C215" s="196"/>
      <c r="D215" s="196"/>
      <c r="E215" s="196"/>
      <c r="F215" s="196"/>
      <c r="G215" s="197">
        <f t="shared" si="11"/>
        <v>0</v>
      </c>
    </row>
    <row r="216" spans="1:7" ht="25.5" customHeight="1">
      <c r="A216" s="602" t="s">
        <v>117</v>
      </c>
      <c r="B216" s="779"/>
      <c r="C216" s="196"/>
      <c r="D216" s="196"/>
      <c r="E216" s="196"/>
      <c r="F216" s="196"/>
      <c r="G216" s="197">
        <f t="shared" si="11"/>
        <v>0</v>
      </c>
    </row>
    <row r="217" spans="1:7">
      <c r="A217" s="602" t="s">
        <v>118</v>
      </c>
      <c r="B217" s="779"/>
      <c r="C217" s="196"/>
      <c r="D217" s="196"/>
      <c r="E217" s="196"/>
      <c r="F217" s="196"/>
      <c r="G217" s="197">
        <f t="shared" si="11"/>
        <v>0</v>
      </c>
    </row>
    <row r="218" spans="1:7" ht="24.75" customHeight="1">
      <c r="A218" s="602" t="s">
        <v>119</v>
      </c>
      <c r="B218" s="779"/>
      <c r="C218" s="196"/>
      <c r="D218" s="196"/>
      <c r="E218" s="196"/>
      <c r="F218" s="196"/>
      <c r="G218" s="197">
        <f t="shared" si="11"/>
        <v>0</v>
      </c>
    </row>
    <row r="219" spans="1:7" ht="27.75" customHeight="1" thickBot="1">
      <c r="A219" s="819" t="s">
        <v>120</v>
      </c>
      <c r="B219" s="782"/>
      <c r="C219" s="198"/>
      <c r="D219" s="198"/>
      <c r="E219" s="198"/>
      <c r="F219" s="198"/>
      <c r="G219" s="199">
        <f t="shared" si="11"/>
        <v>0</v>
      </c>
    </row>
    <row r="220" spans="1:7">
      <c r="A220" s="820" t="s">
        <v>121</v>
      </c>
      <c r="B220" s="786"/>
      <c r="C220" s="200">
        <f>SUM(C221:C240)</f>
        <v>0</v>
      </c>
      <c r="D220" s="200">
        <f>SUM(D221:D240)</f>
        <v>0</v>
      </c>
      <c r="E220" s="200">
        <f>SUM(E221:E240)</f>
        <v>0</v>
      </c>
      <c r="F220" s="200">
        <f>SUM(F221:F240)</f>
        <v>0</v>
      </c>
      <c r="G220" s="201">
        <f>SUM(G221:G240)</f>
        <v>0</v>
      </c>
    </row>
    <row r="221" spans="1:7">
      <c r="A221" s="787" t="s">
        <v>122</v>
      </c>
      <c r="B221" s="779"/>
      <c r="C221" s="202"/>
      <c r="D221" s="202"/>
      <c r="E221" s="203"/>
      <c r="F221" s="203"/>
      <c r="G221" s="197">
        <f t="shared" ref="G221:G240" si="12">C221+D221-E221-F221</f>
        <v>0</v>
      </c>
    </row>
    <row r="222" spans="1:7">
      <c r="A222" s="787" t="s">
        <v>123</v>
      </c>
      <c r="B222" s="779"/>
      <c r="C222" s="202"/>
      <c r="D222" s="202"/>
      <c r="E222" s="203"/>
      <c r="F222" s="203"/>
      <c r="G222" s="197">
        <f t="shared" si="12"/>
        <v>0</v>
      </c>
    </row>
    <row r="223" spans="1:7" ht="13.5" customHeight="1">
      <c r="A223" s="787" t="s">
        <v>124</v>
      </c>
      <c r="B223" s="779"/>
      <c r="C223" s="202"/>
      <c r="D223" s="202"/>
      <c r="E223" s="203"/>
      <c r="F223" s="203"/>
      <c r="G223" s="197">
        <f t="shared" si="12"/>
        <v>0</v>
      </c>
    </row>
    <row r="224" spans="1:7">
      <c r="A224" s="778" t="s">
        <v>125</v>
      </c>
      <c r="B224" s="779"/>
      <c r="C224" s="202"/>
      <c r="D224" s="202"/>
      <c r="E224" s="203"/>
      <c r="F224" s="203"/>
      <c r="G224" s="197">
        <f t="shared" si="12"/>
        <v>0</v>
      </c>
    </row>
    <row r="225" spans="1:7">
      <c r="A225" s="576" t="s">
        <v>126</v>
      </c>
      <c r="B225" s="779"/>
      <c r="C225" s="202"/>
      <c r="D225" s="202"/>
      <c r="E225" s="203"/>
      <c r="F225" s="203"/>
      <c r="G225" s="197">
        <f t="shared" si="12"/>
        <v>0</v>
      </c>
    </row>
    <row r="226" spans="1:7">
      <c r="A226" s="576" t="s">
        <v>127</v>
      </c>
      <c r="B226" s="779"/>
      <c r="C226" s="202"/>
      <c r="D226" s="202"/>
      <c r="E226" s="203"/>
      <c r="F226" s="203"/>
      <c r="G226" s="197">
        <f t="shared" si="12"/>
        <v>0</v>
      </c>
    </row>
    <row r="227" spans="1:7">
      <c r="A227" s="576" t="s">
        <v>128</v>
      </c>
      <c r="B227" s="779"/>
      <c r="C227" s="202"/>
      <c r="D227" s="202"/>
      <c r="E227" s="203"/>
      <c r="F227" s="203"/>
      <c r="G227" s="197">
        <f t="shared" si="12"/>
        <v>0</v>
      </c>
    </row>
    <row r="228" spans="1:7">
      <c r="A228" s="576" t="s">
        <v>129</v>
      </c>
      <c r="B228" s="779"/>
      <c r="C228" s="202"/>
      <c r="D228" s="202"/>
      <c r="E228" s="203"/>
      <c r="F228" s="203"/>
      <c r="G228" s="197">
        <f t="shared" si="12"/>
        <v>0</v>
      </c>
    </row>
    <row r="229" spans="1:7">
      <c r="A229" s="576" t="s">
        <v>130</v>
      </c>
      <c r="B229" s="779"/>
      <c r="C229" s="202"/>
      <c r="D229" s="202"/>
      <c r="E229" s="203"/>
      <c r="F229" s="203"/>
      <c r="G229" s="197">
        <f t="shared" si="12"/>
        <v>0</v>
      </c>
    </row>
    <row r="230" spans="1:7">
      <c r="A230" s="576" t="s">
        <v>131</v>
      </c>
      <c r="B230" s="779"/>
      <c r="C230" s="202"/>
      <c r="D230" s="202"/>
      <c r="E230" s="203"/>
      <c r="F230" s="203"/>
      <c r="G230" s="197">
        <f t="shared" si="12"/>
        <v>0</v>
      </c>
    </row>
    <row r="231" spans="1:7">
      <c r="A231" s="576" t="s">
        <v>132</v>
      </c>
      <c r="B231" s="779"/>
      <c r="C231" s="202"/>
      <c r="D231" s="202"/>
      <c r="E231" s="203"/>
      <c r="F231" s="203"/>
      <c r="G231" s="197">
        <f t="shared" si="12"/>
        <v>0</v>
      </c>
    </row>
    <row r="232" spans="1:7">
      <c r="A232" s="576" t="s">
        <v>133</v>
      </c>
      <c r="B232" s="779"/>
      <c r="C232" s="202"/>
      <c r="D232" s="202"/>
      <c r="E232" s="203"/>
      <c r="F232" s="203"/>
      <c r="G232" s="197">
        <f t="shared" si="12"/>
        <v>0</v>
      </c>
    </row>
    <row r="233" spans="1:7">
      <c r="A233" s="576" t="s">
        <v>134</v>
      </c>
      <c r="B233" s="779"/>
      <c r="C233" s="202"/>
      <c r="D233" s="202"/>
      <c r="E233" s="203"/>
      <c r="F233" s="203"/>
      <c r="G233" s="197">
        <f t="shared" si="12"/>
        <v>0</v>
      </c>
    </row>
    <row r="234" spans="1:7">
      <c r="A234" s="780" t="s">
        <v>135</v>
      </c>
      <c r="B234" s="779"/>
      <c r="C234" s="202"/>
      <c r="D234" s="202"/>
      <c r="E234" s="203"/>
      <c r="F234" s="203"/>
      <c r="G234" s="197">
        <f>C234+D234-E234-F234</f>
        <v>0</v>
      </c>
    </row>
    <row r="235" spans="1:7">
      <c r="A235" s="780" t="s">
        <v>136</v>
      </c>
      <c r="B235" s="779"/>
      <c r="C235" s="202"/>
      <c r="D235" s="202"/>
      <c r="E235" s="203"/>
      <c r="F235" s="203"/>
      <c r="G235" s="197">
        <f>C235+D235-E235-F235</f>
        <v>0</v>
      </c>
    </row>
    <row r="236" spans="1:7">
      <c r="A236" s="778" t="s">
        <v>137</v>
      </c>
      <c r="B236" s="779"/>
      <c r="C236" s="202"/>
      <c r="D236" s="202"/>
      <c r="E236" s="203"/>
      <c r="F236" s="203"/>
      <c r="G236" s="197">
        <f t="shared" si="12"/>
        <v>0</v>
      </c>
    </row>
    <row r="237" spans="1:7">
      <c r="A237" s="778" t="s">
        <v>138</v>
      </c>
      <c r="B237" s="779"/>
      <c r="C237" s="202"/>
      <c r="D237" s="202"/>
      <c r="E237" s="203"/>
      <c r="F237" s="203"/>
      <c r="G237" s="197">
        <f t="shared" si="12"/>
        <v>0</v>
      </c>
    </row>
    <row r="238" spans="1:7">
      <c r="A238" s="780" t="s">
        <v>139</v>
      </c>
      <c r="B238" s="779"/>
      <c r="C238" s="202"/>
      <c r="D238" s="202"/>
      <c r="E238" s="203"/>
      <c r="F238" s="203"/>
      <c r="G238" s="197">
        <f t="shared" si="12"/>
        <v>0</v>
      </c>
    </row>
    <row r="239" spans="1:7">
      <c r="A239" s="780" t="s">
        <v>140</v>
      </c>
      <c r="B239" s="779"/>
      <c r="C239" s="202"/>
      <c r="D239" s="202"/>
      <c r="E239" s="203"/>
      <c r="F239" s="203"/>
      <c r="G239" s="197">
        <f t="shared" si="12"/>
        <v>0</v>
      </c>
    </row>
    <row r="240" spans="1:7" ht="14.25" thickBot="1">
      <c r="A240" s="781" t="s">
        <v>141</v>
      </c>
      <c r="B240" s="782"/>
      <c r="C240" s="204"/>
      <c r="D240" s="204"/>
      <c r="E240" s="203"/>
      <c r="F240" s="203"/>
      <c r="G240" s="197">
        <f t="shared" si="12"/>
        <v>0</v>
      </c>
    </row>
    <row r="241" spans="1:7" ht="14.25" thickBot="1">
      <c r="A241" s="777" t="s">
        <v>142</v>
      </c>
      <c r="B241" s="817"/>
      <c r="C241" s="205">
        <f>SUM(C211:C220)</f>
        <v>0</v>
      </c>
      <c r="D241" s="205">
        <f>SUM(D211:D220)</f>
        <v>0</v>
      </c>
      <c r="E241" s="205">
        <f>SUM(E211:E220)</f>
        <v>0</v>
      </c>
      <c r="F241" s="205">
        <f>SUM(F211:F220)</f>
        <v>0</v>
      </c>
      <c r="G241" s="206">
        <f>SUM(G211:G220)</f>
        <v>0</v>
      </c>
    </row>
    <row r="242" spans="1:7">
      <c r="A242" s="207"/>
      <c r="B242" s="208"/>
      <c r="C242" s="209"/>
      <c r="D242" s="209"/>
      <c r="E242" s="209"/>
      <c r="F242" s="209"/>
      <c r="G242" s="209"/>
    </row>
    <row r="243" spans="1:7">
      <c r="A243" s="207"/>
      <c r="B243" s="208"/>
      <c r="C243" s="209"/>
      <c r="D243" s="209"/>
      <c r="E243" s="209"/>
      <c r="F243" s="209"/>
      <c r="G243" s="209"/>
    </row>
    <row r="244" spans="1:7">
      <c r="A244" s="207"/>
      <c r="B244" s="208"/>
      <c r="C244" s="209"/>
      <c r="D244" s="209"/>
      <c r="E244" s="209"/>
      <c r="F244" s="209"/>
      <c r="G244" s="209"/>
    </row>
    <row r="245" spans="1:7">
      <c r="A245" s="207"/>
      <c r="B245" s="208"/>
      <c r="C245" s="209"/>
      <c r="D245" s="209"/>
      <c r="E245" s="209"/>
      <c r="F245" s="209"/>
      <c r="G245" s="209"/>
    </row>
    <row r="246" spans="1:7">
      <c r="A246" s="207"/>
      <c r="B246" s="208"/>
      <c r="C246" s="209"/>
      <c r="D246" s="209"/>
      <c r="E246" s="209"/>
      <c r="F246" s="209"/>
      <c r="G246" s="209"/>
    </row>
    <row r="247" spans="1:7">
      <c r="A247" s="207"/>
      <c r="B247" s="208"/>
      <c r="C247" s="209"/>
      <c r="D247" s="209"/>
      <c r="E247" s="209"/>
      <c r="F247" s="209"/>
      <c r="G247" s="209"/>
    </row>
    <row r="248" spans="1:7">
      <c r="A248" s="207"/>
      <c r="B248" s="208"/>
      <c r="C248" s="209"/>
      <c r="D248" s="209"/>
      <c r="E248" s="209"/>
      <c r="F248" s="209"/>
      <c r="G248" s="209"/>
    </row>
    <row r="249" spans="1:7">
      <c r="A249" s="207"/>
      <c r="B249" s="208"/>
      <c r="C249" s="209"/>
      <c r="D249" s="209"/>
      <c r="E249" s="209"/>
      <c r="F249" s="209"/>
      <c r="G249" s="209"/>
    </row>
    <row r="250" spans="1:7">
      <c r="A250" s="207"/>
      <c r="B250" s="208"/>
      <c r="C250" s="209"/>
      <c r="D250" s="209"/>
      <c r="E250" s="209"/>
      <c r="F250" s="209"/>
      <c r="G250" s="209"/>
    </row>
    <row r="251" spans="1:7">
      <c r="A251" s="207"/>
      <c r="B251" s="208"/>
      <c r="C251" s="209"/>
      <c r="D251" s="209"/>
      <c r="E251" s="209"/>
      <c r="F251" s="209"/>
      <c r="G251" s="209"/>
    </row>
    <row r="252" spans="1:7" ht="14.25">
      <c r="A252" s="502" t="s">
        <v>143</v>
      </c>
      <c r="B252" s="502"/>
      <c r="C252" s="502"/>
    </row>
    <row r="253" spans="1:7" ht="15.75" thickBot="1">
      <c r="A253" s="210"/>
      <c r="B253" s="210"/>
      <c r="C253" s="210"/>
    </row>
    <row r="254" spans="1:7" ht="28.5" customHeight="1" thickBot="1">
      <c r="A254" s="777" t="s">
        <v>34</v>
      </c>
      <c r="B254" s="812"/>
      <c r="C254" s="211" t="s">
        <v>55</v>
      </c>
      <c r="D254" s="212" t="s">
        <v>56</v>
      </c>
    </row>
    <row r="255" spans="1:7" ht="14.25" thickBot="1">
      <c r="A255" s="777" t="s">
        <v>144</v>
      </c>
      <c r="B255" s="812"/>
      <c r="C255" s="211"/>
      <c r="D255" s="212"/>
    </row>
    <row r="256" spans="1:7">
      <c r="A256" s="813" t="s">
        <v>145</v>
      </c>
      <c r="B256" s="814"/>
      <c r="C256" s="213"/>
      <c r="D256" s="214"/>
    </row>
    <row r="257" spans="1:4">
      <c r="A257" s="815" t="s">
        <v>146</v>
      </c>
      <c r="B257" s="816"/>
      <c r="C257" s="215"/>
      <c r="D257" s="216"/>
    </row>
    <row r="258" spans="1:4" ht="14.25" thickBot="1">
      <c r="A258" s="810" t="s">
        <v>147</v>
      </c>
      <c r="B258" s="811"/>
      <c r="C258" s="215"/>
      <c r="D258" s="216"/>
    </row>
    <row r="259" spans="1:4" ht="26.25" customHeight="1" thickBot="1">
      <c r="A259" s="777" t="s">
        <v>148</v>
      </c>
      <c r="B259" s="812"/>
      <c r="C259" s="217">
        <f>SUM(C260:C262)</f>
        <v>0</v>
      </c>
      <c r="D259" s="218">
        <f>SUM(D260:D262)</f>
        <v>0</v>
      </c>
    </row>
    <row r="260" spans="1:4" ht="25.5" customHeight="1">
      <c r="A260" s="813" t="s">
        <v>145</v>
      </c>
      <c r="B260" s="814"/>
      <c r="C260" s="213"/>
      <c r="D260" s="214"/>
    </row>
    <row r="261" spans="1:4">
      <c r="A261" s="815" t="s">
        <v>146</v>
      </c>
      <c r="B261" s="816"/>
      <c r="C261" s="215"/>
      <c r="D261" s="216"/>
    </row>
    <row r="262" spans="1:4" ht="14.25" thickBot="1">
      <c r="A262" s="810" t="s">
        <v>147</v>
      </c>
      <c r="B262" s="811"/>
      <c r="C262" s="215"/>
      <c r="D262" s="216"/>
    </row>
    <row r="263" spans="1:4" ht="26.25" customHeight="1" thickBot="1">
      <c r="A263" s="777" t="s">
        <v>149</v>
      </c>
      <c r="B263" s="812"/>
      <c r="C263" s="219">
        <f>SUM(C264:C266)</f>
        <v>0</v>
      </c>
      <c r="D263" s="220">
        <f>SUM(D264:D266)</f>
        <v>0</v>
      </c>
    </row>
    <row r="264" spans="1:4" ht="25.5" customHeight="1">
      <c r="A264" s="813" t="s">
        <v>145</v>
      </c>
      <c r="B264" s="814"/>
      <c r="C264" s="213"/>
      <c r="D264" s="214"/>
    </row>
    <row r="265" spans="1:4">
      <c r="A265" s="815" t="s">
        <v>146</v>
      </c>
      <c r="B265" s="816"/>
      <c r="C265" s="215"/>
      <c r="D265" s="216"/>
    </row>
    <row r="266" spans="1:4" ht="14.25" thickBot="1">
      <c r="A266" s="810" t="s">
        <v>147</v>
      </c>
      <c r="B266" s="811"/>
      <c r="C266" s="215"/>
      <c r="D266" s="216"/>
    </row>
    <row r="267" spans="1:4" ht="14.25" thickBot="1">
      <c r="A267" s="777" t="s">
        <v>150</v>
      </c>
      <c r="B267" s="812"/>
      <c r="C267" s="221">
        <f>C259+C263</f>
        <v>0</v>
      </c>
      <c r="D267" s="220">
        <f>D259+D263</f>
        <v>0</v>
      </c>
    </row>
    <row r="269" spans="1:4" ht="60.75" customHeight="1">
      <c r="A269" s="502" t="s">
        <v>151</v>
      </c>
      <c r="B269" s="502"/>
      <c r="C269" s="502"/>
      <c r="D269" s="688"/>
    </row>
    <row r="270" spans="1:4" ht="14.25" thickBot="1">
      <c r="A270" s="222"/>
      <c r="B270" s="222"/>
      <c r="C270" s="222"/>
    </row>
    <row r="271" spans="1:4" ht="27.75" customHeight="1" thickBot="1">
      <c r="A271" s="504" t="s">
        <v>152</v>
      </c>
      <c r="B271" s="505"/>
      <c r="C271" s="128" t="s">
        <v>107</v>
      </c>
      <c r="D271" s="223" t="s">
        <v>111</v>
      </c>
    </row>
    <row r="272" spans="1:4" ht="25.5" customHeight="1">
      <c r="A272" s="805" t="s">
        <v>153</v>
      </c>
      <c r="B272" s="806"/>
      <c r="C272" s="224"/>
      <c r="D272" s="225"/>
    </row>
    <row r="273" spans="1:4" ht="26.25" customHeight="1" thickBot="1">
      <c r="A273" s="807" t="s">
        <v>154</v>
      </c>
      <c r="B273" s="499"/>
      <c r="C273" s="226"/>
      <c r="D273" s="227"/>
    </row>
    <row r="274" spans="1:4" ht="14.25" thickBot="1">
      <c r="A274" s="689" t="s">
        <v>142</v>
      </c>
      <c r="B274" s="808"/>
      <c r="C274" s="228">
        <f>SUM(C272:C273)</f>
        <v>0</v>
      </c>
      <c r="D274" s="229">
        <f>SUM(D272:D273)</f>
        <v>0</v>
      </c>
    </row>
    <row r="275" spans="1:4">
      <c r="A275" s="230"/>
      <c r="B275" s="230"/>
      <c r="C275" s="231"/>
      <c r="D275" s="231"/>
    </row>
    <row r="276" spans="1:4">
      <c r="A276" s="230"/>
      <c r="B276" s="230"/>
      <c r="C276" s="231"/>
      <c r="D276" s="231"/>
    </row>
    <row r="277" spans="1:4">
      <c r="A277" s="230"/>
      <c r="B277" s="230"/>
      <c r="C277" s="231"/>
      <c r="D277" s="231"/>
    </row>
    <row r="278" spans="1:4">
      <c r="A278" s="230"/>
      <c r="B278" s="230"/>
      <c r="C278" s="231"/>
      <c r="D278" s="231"/>
    </row>
    <row r="279" spans="1:4">
      <c r="A279" s="230"/>
      <c r="B279" s="230"/>
      <c r="C279" s="231"/>
      <c r="D279" s="231"/>
    </row>
    <row r="280" spans="1:4">
      <c r="A280" s="230"/>
      <c r="B280" s="230"/>
      <c r="C280" s="231"/>
      <c r="D280" s="231"/>
    </row>
    <row r="281" spans="1:4">
      <c r="A281" s="230"/>
      <c r="B281" s="230"/>
      <c r="C281" s="231"/>
      <c r="D281" s="231"/>
    </row>
    <row r="282" spans="1:4">
      <c r="A282" s="230"/>
      <c r="B282" s="230"/>
      <c r="C282" s="231"/>
      <c r="D282" s="231"/>
    </row>
    <row r="283" spans="1:4">
      <c r="A283" s="230"/>
      <c r="B283" s="230"/>
      <c r="C283" s="231"/>
      <c r="D283" s="231"/>
    </row>
    <row r="284" spans="1:4">
      <c r="A284" s="230"/>
      <c r="B284" s="230"/>
      <c r="C284" s="231"/>
      <c r="D284" s="231"/>
    </row>
    <row r="285" spans="1:4">
      <c r="A285" s="230"/>
      <c r="B285" s="230"/>
      <c r="C285" s="231"/>
      <c r="D285" s="231"/>
    </row>
    <row r="286" spans="1:4">
      <c r="A286" s="230"/>
      <c r="B286" s="230"/>
      <c r="C286" s="231"/>
      <c r="D286" s="231"/>
    </row>
    <row r="287" spans="1:4">
      <c r="A287" s="230"/>
      <c r="B287" s="230"/>
      <c r="C287" s="231"/>
      <c r="D287" s="231"/>
    </row>
    <row r="288" spans="1:4">
      <c r="A288" s="230"/>
      <c r="B288" s="230"/>
      <c r="C288" s="231"/>
      <c r="D288" s="231"/>
    </row>
    <row r="289" spans="1:5">
      <c r="A289" s="230"/>
      <c r="B289" s="230"/>
      <c r="C289" s="231"/>
      <c r="D289" s="231"/>
    </row>
    <row r="290" spans="1:5">
      <c r="A290" s="230"/>
      <c r="B290" s="230"/>
      <c r="C290" s="231"/>
      <c r="D290" s="231"/>
    </row>
    <row r="291" spans="1:5" ht="14.25">
      <c r="A291" s="809" t="s">
        <v>155</v>
      </c>
      <c r="B291" s="809"/>
      <c r="C291" s="809"/>
      <c r="D291" s="809"/>
      <c r="E291" s="809"/>
    </row>
    <row r="292" spans="1:5" ht="14.25" thickBot="1">
      <c r="A292" s="232"/>
      <c r="B292" s="233"/>
      <c r="C292" s="233"/>
      <c r="D292" s="233"/>
      <c r="E292" s="233"/>
    </row>
    <row r="293" spans="1:5" ht="14.25" thickBot="1">
      <c r="A293" s="234" t="s">
        <v>156</v>
      </c>
      <c r="B293" s="802" t="s">
        <v>157</v>
      </c>
      <c r="C293" s="692"/>
      <c r="D293" s="802" t="s">
        <v>158</v>
      </c>
      <c r="E293" s="692"/>
    </row>
    <row r="294" spans="1:5" ht="14.25" thickBot="1">
      <c r="A294" s="235"/>
      <c r="B294" s="236" t="s">
        <v>159</v>
      </c>
      <c r="C294" s="237" t="s">
        <v>160</v>
      </c>
      <c r="D294" s="238" t="s">
        <v>161</v>
      </c>
      <c r="E294" s="237" t="s">
        <v>162</v>
      </c>
    </row>
    <row r="295" spans="1:5" ht="14.25" thickBot="1">
      <c r="A295" s="239" t="s">
        <v>163</v>
      </c>
      <c r="B295" s="802"/>
      <c r="C295" s="741"/>
      <c r="D295" s="741"/>
      <c r="E295" s="742"/>
    </row>
    <row r="296" spans="1:5">
      <c r="A296" s="240" t="s">
        <v>164</v>
      </c>
      <c r="B296" s="241"/>
      <c r="C296" s="241"/>
      <c r="D296" s="242"/>
      <c r="E296" s="241"/>
    </row>
    <row r="297" spans="1:5" ht="25.5">
      <c r="A297" s="240" t="s">
        <v>165</v>
      </c>
      <c r="B297" s="241"/>
      <c r="C297" s="241"/>
      <c r="D297" s="242"/>
      <c r="E297" s="241"/>
    </row>
    <row r="298" spans="1:5" ht="14.25" thickBot="1">
      <c r="A298" s="240" t="s">
        <v>166</v>
      </c>
      <c r="B298" s="241"/>
      <c r="C298" s="241"/>
      <c r="D298" s="242"/>
      <c r="E298" s="241"/>
    </row>
    <row r="299" spans="1:5" ht="14.25" thickBot="1">
      <c r="A299" s="243" t="s">
        <v>142</v>
      </c>
      <c r="B299" s="156">
        <f>SUM(B296:B298)</f>
        <v>0</v>
      </c>
      <c r="C299" s="156">
        <f>SUM(C296:C298)</f>
        <v>0</v>
      </c>
      <c r="D299" s="156">
        <f>SUM(D296:D298)</f>
        <v>0</v>
      </c>
      <c r="E299" s="156">
        <f>SUM(E296:E298)</f>
        <v>0</v>
      </c>
    </row>
    <row r="300" spans="1:5" ht="14.25" thickBot="1">
      <c r="A300" s="239" t="s">
        <v>167</v>
      </c>
      <c r="B300" s="802"/>
      <c r="C300" s="741"/>
      <c r="D300" s="741"/>
      <c r="E300" s="742"/>
    </row>
    <row r="301" spans="1:5">
      <c r="A301" s="240" t="s">
        <v>164</v>
      </c>
      <c r="B301" s="241"/>
      <c r="C301" s="241"/>
      <c r="D301" s="242"/>
      <c r="E301" s="241"/>
    </row>
    <row r="302" spans="1:5" ht="25.5">
      <c r="A302" s="240" t="s">
        <v>165</v>
      </c>
      <c r="B302" s="241"/>
      <c r="C302" s="241"/>
      <c r="D302" s="242"/>
      <c r="E302" s="241"/>
    </row>
    <row r="303" spans="1:5">
      <c r="A303" s="240" t="s">
        <v>166</v>
      </c>
      <c r="B303" s="241"/>
      <c r="C303" s="241"/>
      <c r="D303" s="242"/>
      <c r="E303" s="241"/>
    </row>
    <row r="304" spans="1:5" ht="14.25" thickBot="1">
      <c r="A304" s="240" t="s">
        <v>168</v>
      </c>
      <c r="B304" s="244"/>
      <c r="C304" s="244"/>
      <c r="D304" s="245"/>
      <c r="E304" s="244"/>
    </row>
    <row r="305" spans="1:7" ht="14.25" thickBot="1">
      <c r="A305" s="246" t="s">
        <v>142</v>
      </c>
      <c r="B305" s="156">
        <f>SUM(B301:B304)</f>
        <v>0</v>
      </c>
      <c r="C305" s="156">
        <f>SUM(C301:C304)</f>
        <v>0</v>
      </c>
      <c r="D305" s="156">
        <f>SUM(D301:D304)</f>
        <v>0</v>
      </c>
      <c r="E305" s="156">
        <f>SUM(E301:E304)</f>
        <v>0</v>
      </c>
    </row>
    <row r="308" spans="1:7" ht="29.25" customHeight="1">
      <c r="A308" s="502" t="s">
        <v>169</v>
      </c>
      <c r="B308" s="502"/>
      <c r="C308" s="502"/>
      <c r="D308" s="688"/>
      <c r="G308" s="247"/>
    </row>
    <row r="309" spans="1:7" ht="14.25" thickBot="1">
      <c r="A309" s="248"/>
      <c r="B309" s="249"/>
      <c r="C309" s="249"/>
      <c r="G309" s="247"/>
    </row>
    <row r="310" spans="1:7" ht="64.5" thickBot="1">
      <c r="A310" s="803" t="s">
        <v>170</v>
      </c>
      <c r="B310" s="804"/>
      <c r="C310" s="128" t="s">
        <v>107</v>
      </c>
      <c r="D310" s="223" t="s">
        <v>56</v>
      </c>
      <c r="E310" s="223" t="s">
        <v>171</v>
      </c>
      <c r="G310" s="250"/>
    </row>
    <row r="311" spans="1:7" ht="25.5" customHeight="1">
      <c r="A311" s="796" t="s">
        <v>172</v>
      </c>
      <c r="B311" s="797"/>
      <c r="C311" s="251"/>
      <c r="D311" s="252"/>
      <c r="E311" s="252"/>
      <c r="G311" s="250"/>
    </row>
    <row r="312" spans="1:7" ht="14.25">
      <c r="A312" s="788" t="s">
        <v>173</v>
      </c>
      <c r="B312" s="789"/>
      <c r="C312" s="253"/>
      <c r="D312" s="216"/>
      <c r="E312" s="216"/>
      <c r="G312" s="250"/>
    </row>
    <row r="313" spans="1:7" ht="25.5" customHeight="1">
      <c r="A313" s="798" t="s">
        <v>174</v>
      </c>
      <c r="B313" s="799"/>
      <c r="C313" s="254"/>
      <c r="D313" s="255"/>
      <c r="E313" s="255"/>
      <c r="G313" s="256"/>
    </row>
    <row r="314" spans="1:7" ht="14.25">
      <c r="A314" s="800" t="s">
        <v>175</v>
      </c>
      <c r="B314" s="801"/>
      <c r="C314" s="253"/>
      <c r="D314" s="216"/>
      <c r="E314" s="216"/>
      <c r="G314" s="250"/>
    </row>
    <row r="315" spans="1:7" ht="14.25">
      <c r="A315" s="788" t="s">
        <v>176</v>
      </c>
      <c r="B315" s="789"/>
      <c r="C315" s="257"/>
      <c r="D315" s="258"/>
      <c r="E315" s="258"/>
      <c r="G315" s="250"/>
    </row>
    <row r="316" spans="1:7" ht="14.25">
      <c r="A316" s="788" t="s">
        <v>177</v>
      </c>
      <c r="B316" s="789"/>
      <c r="C316" s="257"/>
      <c r="D316" s="258"/>
      <c r="E316" s="258"/>
      <c r="G316" s="250"/>
    </row>
    <row r="317" spans="1:7" ht="29.25" customHeight="1">
      <c r="A317" s="788" t="s">
        <v>178</v>
      </c>
      <c r="B317" s="789"/>
      <c r="C317" s="259"/>
      <c r="D317" s="258"/>
      <c r="E317" s="258"/>
      <c r="G317" s="250"/>
    </row>
    <row r="318" spans="1:7">
      <c r="A318" s="788" t="s">
        <v>179</v>
      </c>
      <c r="B318" s="789"/>
      <c r="C318" s="260"/>
      <c r="D318" s="216"/>
      <c r="E318" s="216"/>
    </row>
    <row r="319" spans="1:7" ht="14.25" thickBot="1">
      <c r="A319" s="790" t="s">
        <v>17</v>
      </c>
      <c r="B319" s="791"/>
      <c r="C319" s="261"/>
      <c r="D319" s="262"/>
      <c r="E319" s="262"/>
    </row>
    <row r="320" spans="1:7" ht="14.25" thickBot="1">
      <c r="A320" s="792" t="s">
        <v>102</v>
      </c>
      <c r="B320" s="793"/>
      <c r="C320" s="263">
        <f>C311+C312+C314+C318</f>
        <v>0</v>
      </c>
      <c r="D320" s="264">
        <f>D311+D312+D314+D318</f>
        <v>0</v>
      </c>
      <c r="E320" s="264"/>
    </row>
    <row r="321" spans="1:5">
      <c r="A321" s="265"/>
      <c r="B321" s="265"/>
      <c r="C321" s="266"/>
      <c r="D321" s="266"/>
      <c r="E321" s="266"/>
    </row>
    <row r="322" spans="1:5">
      <c r="A322" s="265"/>
      <c r="B322" s="265"/>
      <c r="C322" s="266"/>
      <c r="D322" s="266"/>
      <c r="E322" s="266"/>
    </row>
    <row r="323" spans="1:5">
      <c r="A323" s="265"/>
      <c r="B323" s="265"/>
      <c r="C323" s="266"/>
      <c r="D323" s="266"/>
      <c r="E323" s="266"/>
    </row>
    <row r="324" spans="1:5">
      <c r="A324" s="265"/>
      <c r="B324" s="265"/>
      <c r="C324" s="266"/>
      <c r="D324" s="266"/>
      <c r="E324" s="266"/>
    </row>
    <row r="325" spans="1:5">
      <c r="A325" s="265"/>
      <c r="B325" s="265"/>
      <c r="C325" s="266"/>
      <c r="D325" s="266"/>
      <c r="E325" s="266"/>
    </row>
    <row r="326" spans="1:5">
      <c r="A326" s="265"/>
      <c r="B326" s="265"/>
      <c r="C326" s="266"/>
      <c r="D326" s="266"/>
      <c r="E326" s="266"/>
    </row>
    <row r="327" spans="1:5">
      <c r="A327" s="265"/>
      <c r="B327" s="265"/>
      <c r="C327" s="266"/>
      <c r="D327" s="266"/>
      <c r="E327" s="266"/>
    </row>
    <row r="328" spans="1:5">
      <c r="A328" s="265"/>
      <c r="B328" s="265"/>
      <c r="C328" s="266"/>
      <c r="D328" s="266"/>
      <c r="E328" s="266"/>
    </row>
    <row r="329" spans="1:5">
      <c r="A329" s="265"/>
      <c r="B329" s="265"/>
      <c r="C329" s="266"/>
      <c r="D329" s="266"/>
      <c r="E329" s="266"/>
    </row>
    <row r="330" spans="1:5">
      <c r="A330" s="265"/>
      <c r="B330" s="265"/>
      <c r="C330" s="266"/>
      <c r="D330" s="266"/>
      <c r="E330" s="266"/>
    </row>
    <row r="331" spans="1:5" ht="14.25">
      <c r="A331" s="545" t="s">
        <v>180</v>
      </c>
      <c r="B331" s="545"/>
      <c r="C331" s="545"/>
      <c r="D331" s="545"/>
    </row>
    <row r="332" spans="1:5" ht="14.25" thickBot="1">
      <c r="A332" s="187"/>
      <c r="B332" s="188"/>
      <c r="C332" s="189"/>
      <c r="D332" s="189"/>
    </row>
    <row r="333" spans="1:5" ht="25.5" customHeight="1" thickBot="1">
      <c r="A333" s="794" t="s">
        <v>106</v>
      </c>
      <c r="B333" s="795"/>
      <c r="C333" s="190" t="s">
        <v>107</v>
      </c>
      <c r="D333" s="193" t="s">
        <v>111</v>
      </c>
    </row>
    <row r="334" spans="1:5" ht="32.25" customHeight="1" thickBot="1">
      <c r="A334" s="530" t="s">
        <v>181</v>
      </c>
      <c r="B334" s="692"/>
      <c r="C334" s="267"/>
      <c r="D334" s="268"/>
    </row>
    <row r="335" spans="1:5" ht="14.25" thickBot="1">
      <c r="A335" s="530" t="s">
        <v>182</v>
      </c>
      <c r="B335" s="692"/>
      <c r="C335" s="267"/>
      <c r="D335" s="268"/>
    </row>
    <row r="336" spans="1:5" ht="14.25" thickBot="1">
      <c r="A336" s="530" t="s">
        <v>183</v>
      </c>
      <c r="B336" s="692"/>
      <c r="C336" s="267"/>
      <c r="D336" s="268"/>
    </row>
    <row r="337" spans="1:4" ht="25.5" customHeight="1" thickBot="1">
      <c r="A337" s="530" t="s">
        <v>184</v>
      </c>
      <c r="B337" s="692"/>
      <c r="C337" s="267"/>
      <c r="D337" s="268"/>
    </row>
    <row r="338" spans="1:4" ht="27" customHeight="1" thickBot="1">
      <c r="A338" s="530" t="s">
        <v>185</v>
      </c>
      <c r="B338" s="692"/>
      <c r="C338" s="267"/>
      <c r="D338" s="268"/>
    </row>
    <row r="339" spans="1:4" ht="14.25" thickBot="1">
      <c r="A339" s="783" t="s">
        <v>186</v>
      </c>
      <c r="B339" s="692"/>
      <c r="C339" s="267"/>
      <c r="D339" s="268"/>
    </row>
    <row r="340" spans="1:4" ht="29.25" customHeight="1" thickBot="1">
      <c r="A340" s="783" t="s">
        <v>187</v>
      </c>
      <c r="B340" s="692"/>
      <c r="C340" s="267"/>
      <c r="D340" s="268"/>
    </row>
    <row r="341" spans="1:4" ht="25.5" customHeight="1" thickBot="1">
      <c r="A341" s="783" t="s">
        <v>188</v>
      </c>
      <c r="B341" s="692"/>
      <c r="C341" s="267"/>
      <c r="D341" s="268"/>
    </row>
    <row r="342" spans="1:4" ht="14.25" thickBot="1">
      <c r="A342" s="783" t="s">
        <v>189</v>
      </c>
      <c r="B342" s="784"/>
      <c r="C342" s="269">
        <f>SUM(C343:C362)</f>
        <v>0</v>
      </c>
      <c r="D342" s="270">
        <f>SUM(D343:D362)</f>
        <v>0</v>
      </c>
    </row>
    <row r="343" spans="1:4">
      <c r="A343" s="785" t="s">
        <v>122</v>
      </c>
      <c r="B343" s="786"/>
      <c r="C343" s="271"/>
      <c r="D343" s="272"/>
    </row>
    <row r="344" spans="1:4">
      <c r="A344" s="787" t="s">
        <v>123</v>
      </c>
      <c r="B344" s="779"/>
      <c r="C344" s="273"/>
      <c r="D344" s="272"/>
    </row>
    <row r="345" spans="1:4">
      <c r="A345" s="576" t="s">
        <v>124</v>
      </c>
      <c r="B345" s="779"/>
      <c r="C345" s="273"/>
      <c r="D345" s="272"/>
    </row>
    <row r="346" spans="1:4" ht="24.75" customHeight="1">
      <c r="A346" s="778" t="s">
        <v>125</v>
      </c>
      <c r="B346" s="779"/>
      <c r="C346" s="273"/>
      <c r="D346" s="272"/>
    </row>
    <row r="347" spans="1:4">
      <c r="A347" s="576" t="s">
        <v>126</v>
      </c>
      <c r="B347" s="779"/>
      <c r="C347" s="273"/>
      <c r="D347" s="272"/>
    </row>
    <row r="348" spans="1:4">
      <c r="A348" s="576" t="s">
        <v>127</v>
      </c>
      <c r="B348" s="779"/>
      <c r="C348" s="273"/>
      <c r="D348" s="272"/>
    </row>
    <row r="349" spans="1:4">
      <c r="A349" s="576" t="s">
        <v>128</v>
      </c>
      <c r="B349" s="779"/>
      <c r="C349" s="273"/>
      <c r="D349" s="272"/>
    </row>
    <row r="350" spans="1:4">
      <c r="A350" s="576" t="s">
        <v>129</v>
      </c>
      <c r="B350" s="779"/>
      <c r="C350" s="202"/>
      <c r="D350" s="274"/>
    </row>
    <row r="351" spans="1:4">
      <c r="A351" s="576" t="s">
        <v>130</v>
      </c>
      <c r="B351" s="779"/>
      <c r="C351" s="202"/>
      <c r="D351" s="274"/>
    </row>
    <row r="352" spans="1:4">
      <c r="A352" s="576" t="s">
        <v>131</v>
      </c>
      <c r="B352" s="779"/>
      <c r="C352" s="202"/>
      <c r="D352" s="274"/>
    </row>
    <row r="353" spans="1:4">
      <c r="A353" s="576" t="s">
        <v>132</v>
      </c>
      <c r="B353" s="779"/>
      <c r="C353" s="202"/>
      <c r="D353" s="274"/>
    </row>
    <row r="354" spans="1:4">
      <c r="A354" s="576" t="s">
        <v>133</v>
      </c>
      <c r="B354" s="779"/>
      <c r="C354" s="202"/>
      <c r="D354" s="274"/>
    </row>
    <row r="355" spans="1:4">
      <c r="A355" s="576" t="s">
        <v>134</v>
      </c>
      <c r="B355" s="779"/>
      <c r="C355" s="202"/>
      <c r="D355" s="274"/>
    </row>
    <row r="356" spans="1:4">
      <c r="A356" s="780" t="s">
        <v>135</v>
      </c>
      <c r="B356" s="779"/>
      <c r="C356" s="202"/>
      <c r="D356" s="274"/>
    </row>
    <row r="357" spans="1:4">
      <c r="A357" s="780" t="s">
        <v>136</v>
      </c>
      <c r="B357" s="779"/>
      <c r="C357" s="202"/>
      <c r="D357" s="274"/>
    </row>
    <row r="358" spans="1:4">
      <c r="A358" s="778" t="s">
        <v>137</v>
      </c>
      <c r="B358" s="779"/>
      <c r="C358" s="202"/>
      <c r="D358" s="274"/>
    </row>
    <row r="359" spans="1:4">
      <c r="A359" s="778" t="s">
        <v>138</v>
      </c>
      <c r="B359" s="779"/>
      <c r="C359" s="202"/>
      <c r="D359" s="274"/>
    </row>
    <row r="360" spans="1:4">
      <c r="A360" s="780" t="s">
        <v>139</v>
      </c>
      <c r="B360" s="779"/>
      <c r="C360" s="202"/>
      <c r="D360" s="274"/>
    </row>
    <row r="361" spans="1:4">
      <c r="A361" s="780" t="s">
        <v>140</v>
      </c>
      <c r="B361" s="779"/>
      <c r="C361" s="202"/>
      <c r="D361" s="274"/>
    </row>
    <row r="362" spans="1:4" ht="14.25" thickBot="1">
      <c r="A362" s="781" t="s">
        <v>141</v>
      </c>
      <c r="B362" s="782"/>
      <c r="C362" s="204"/>
      <c r="D362" s="274"/>
    </row>
    <row r="363" spans="1:4" ht="14.25" thickBot="1">
      <c r="A363" s="777" t="s">
        <v>142</v>
      </c>
      <c r="B363" s="692"/>
      <c r="C363" s="220">
        <f>SUM(C334:C344)</f>
        <v>0</v>
      </c>
      <c r="D363" s="220">
        <f>SUM(D334:D342)</f>
        <v>0</v>
      </c>
    </row>
    <row r="364" spans="1:4">
      <c r="A364"/>
      <c r="B364"/>
      <c r="C364"/>
      <c r="D364"/>
    </row>
    <row r="365" spans="1:4" ht="10.5" customHeight="1">
      <c r="A365"/>
      <c r="B365"/>
      <c r="C365"/>
      <c r="D365"/>
    </row>
    <row r="366" spans="1:4" ht="10.5" customHeight="1">
      <c r="A366"/>
      <c r="B366"/>
      <c r="C366"/>
      <c r="D366"/>
    </row>
    <row r="367" spans="1:4" ht="10.5" customHeight="1">
      <c r="A367"/>
      <c r="B367"/>
      <c r="C367"/>
      <c r="D367"/>
    </row>
    <row r="368" spans="1:4">
      <c r="A368"/>
      <c r="B368"/>
      <c r="C368"/>
      <c r="D368"/>
    </row>
    <row r="369" spans="1:8">
      <c r="A369"/>
      <c r="B369"/>
      <c r="C369"/>
      <c r="D369"/>
    </row>
    <row r="370" spans="1:8">
      <c r="A370"/>
      <c r="B370"/>
      <c r="C370"/>
      <c r="D370"/>
    </row>
    <row r="371" spans="1:8" ht="14.25">
      <c r="A371" s="774"/>
      <c r="B371" s="775"/>
      <c r="C371" s="775"/>
      <c r="D371"/>
    </row>
    <row r="372" spans="1:8" ht="14.25">
      <c r="A372" s="275"/>
      <c r="B372" s="276"/>
      <c r="C372" s="276"/>
      <c r="D372"/>
    </row>
    <row r="373" spans="1:8" ht="14.25">
      <c r="A373" s="776" t="s">
        <v>190</v>
      </c>
      <c r="B373" s="776"/>
      <c r="C373" s="776"/>
    </row>
    <row r="374" spans="1:8" ht="12.75" customHeight="1" thickBot="1">
      <c r="A374" s="277"/>
      <c r="B374" s="189"/>
      <c r="C374" s="189"/>
    </row>
    <row r="375" spans="1:8" ht="14.25" thickBot="1">
      <c r="A375" s="777" t="s">
        <v>191</v>
      </c>
      <c r="B375" s="746"/>
      <c r="C375" s="278" t="s">
        <v>55</v>
      </c>
      <c r="D375" s="193" t="s">
        <v>56</v>
      </c>
      <c r="G375" s="773"/>
      <c r="H375" s="773"/>
    </row>
    <row r="376" spans="1:8" ht="14.25" thickBot="1">
      <c r="A376" s="523" t="s">
        <v>192</v>
      </c>
      <c r="B376" s="525"/>
      <c r="C376" s="263">
        <f>SUM(C377:C386)</f>
        <v>0</v>
      </c>
      <c r="D376" s="279">
        <f>SUM(D377:D386)</f>
        <v>0</v>
      </c>
      <c r="G376" s="773"/>
      <c r="H376" s="773"/>
    </row>
    <row r="377" spans="1:8" ht="55.5" customHeight="1">
      <c r="A377" s="767" t="s">
        <v>193</v>
      </c>
      <c r="B377" s="768"/>
      <c r="C377" s="280"/>
      <c r="D377" s="281"/>
      <c r="G377" s="773"/>
      <c r="H377" s="773"/>
    </row>
    <row r="378" spans="1:8">
      <c r="A378" s="769" t="s">
        <v>194</v>
      </c>
      <c r="B378" s="770"/>
      <c r="C378" s="282"/>
      <c r="D378" s="283"/>
    </row>
    <row r="379" spans="1:8">
      <c r="A379" s="633" t="s">
        <v>195</v>
      </c>
      <c r="B379" s="634"/>
      <c r="C379" s="284"/>
      <c r="D379" s="285"/>
    </row>
    <row r="380" spans="1:8" ht="28.5" customHeight="1">
      <c r="A380" s="623" t="s">
        <v>196</v>
      </c>
      <c r="B380" s="624"/>
      <c r="C380" s="284"/>
      <c r="D380" s="285"/>
    </row>
    <row r="381" spans="1:8" ht="32.25" customHeight="1">
      <c r="A381" s="623" t="s">
        <v>197</v>
      </c>
      <c r="B381" s="624"/>
      <c r="C381" s="284"/>
      <c r="D381" s="285"/>
    </row>
    <row r="382" spans="1:8">
      <c r="A382" s="635" t="s">
        <v>198</v>
      </c>
      <c r="B382" s="636"/>
      <c r="C382" s="284"/>
      <c r="D382" s="285"/>
    </row>
    <row r="383" spans="1:8">
      <c r="A383" s="635" t="s">
        <v>199</v>
      </c>
      <c r="B383" s="636"/>
      <c r="C383" s="284"/>
      <c r="D383" s="285"/>
    </row>
    <row r="384" spans="1:8">
      <c r="A384" s="633" t="s">
        <v>200</v>
      </c>
      <c r="B384" s="634"/>
      <c r="C384" s="253"/>
      <c r="D384" s="286"/>
    </row>
    <row r="385" spans="1:4">
      <c r="A385" s="635" t="s">
        <v>201</v>
      </c>
      <c r="B385" s="636"/>
      <c r="C385" s="253"/>
      <c r="D385" s="286"/>
    </row>
    <row r="386" spans="1:4" ht="14.25" thickBot="1">
      <c r="A386" s="771" t="s">
        <v>17</v>
      </c>
      <c r="B386" s="772"/>
      <c r="C386" s="257"/>
      <c r="D386" s="287"/>
    </row>
    <row r="387" spans="1:4" ht="14.25" thickBot="1">
      <c r="A387" s="523" t="s">
        <v>202</v>
      </c>
      <c r="B387" s="525"/>
      <c r="C387" s="263">
        <f>SUM(C388:C397)</f>
        <v>537.03</v>
      </c>
      <c r="D387" s="264">
        <f>SUM(D388:D397)</f>
        <v>1243.3599999999999</v>
      </c>
    </row>
    <row r="388" spans="1:4" ht="59.25" customHeight="1">
      <c r="A388" s="767" t="s">
        <v>193</v>
      </c>
      <c r="B388" s="768"/>
      <c r="C388" s="282"/>
      <c r="D388" s="283"/>
    </row>
    <row r="389" spans="1:4">
      <c r="A389" s="769" t="s">
        <v>194</v>
      </c>
      <c r="B389" s="770"/>
      <c r="C389" s="282"/>
      <c r="D389" s="283"/>
    </row>
    <row r="390" spans="1:4">
      <c r="A390" s="633" t="s">
        <v>195</v>
      </c>
      <c r="B390" s="634"/>
      <c r="C390" s="284"/>
      <c r="D390" s="285"/>
    </row>
    <row r="391" spans="1:4" ht="27.75" customHeight="1">
      <c r="A391" s="623" t="s">
        <v>196</v>
      </c>
      <c r="B391" s="624"/>
      <c r="C391" s="284"/>
      <c r="D391" s="285"/>
    </row>
    <row r="392" spans="1:4" ht="24.75" customHeight="1">
      <c r="A392" s="623" t="s">
        <v>197</v>
      </c>
      <c r="B392" s="624"/>
      <c r="C392" s="284"/>
      <c r="D392" s="285">
        <v>1243.3599999999999</v>
      </c>
    </row>
    <row r="393" spans="1:4">
      <c r="A393" s="623" t="s">
        <v>198</v>
      </c>
      <c r="B393" s="624"/>
      <c r="C393" s="284"/>
      <c r="D393" s="285"/>
    </row>
    <row r="394" spans="1:4">
      <c r="A394" s="635" t="s">
        <v>199</v>
      </c>
      <c r="B394" s="636"/>
      <c r="C394" s="284"/>
      <c r="D394" s="285"/>
    </row>
    <row r="395" spans="1:4">
      <c r="A395" s="635" t="s">
        <v>203</v>
      </c>
      <c r="B395" s="636"/>
      <c r="C395" s="253"/>
      <c r="D395" s="286"/>
    </row>
    <row r="396" spans="1:4">
      <c r="A396" s="635" t="s">
        <v>201</v>
      </c>
      <c r="B396" s="636"/>
      <c r="C396" s="253"/>
      <c r="D396" s="286"/>
    </row>
    <row r="397" spans="1:4" ht="63.75" customHeight="1" thickBot="1">
      <c r="A397" s="764" t="s">
        <v>204</v>
      </c>
      <c r="B397" s="765"/>
      <c r="C397" s="288">
        <v>537.03</v>
      </c>
      <c r="D397" s="289"/>
    </row>
    <row r="398" spans="1:4" ht="14.25" thickBot="1">
      <c r="A398" s="753" t="s">
        <v>12</v>
      </c>
      <c r="B398" s="754"/>
      <c r="C398" s="290">
        <f>C376+C387</f>
        <v>537.03</v>
      </c>
      <c r="D398" s="185">
        <f>D376+D387</f>
        <v>1243.3599999999999</v>
      </c>
    </row>
    <row r="410" spans="1:5" ht="14.25">
      <c r="A410" s="766" t="s">
        <v>205</v>
      </c>
      <c r="B410" s="766"/>
      <c r="C410" s="766"/>
      <c r="D410" s="595"/>
      <c r="E410" s="595"/>
    </row>
    <row r="411" spans="1:5" ht="14.25" thickBot="1">
      <c r="A411" s="189"/>
      <c r="B411" s="189"/>
      <c r="C411" s="189"/>
      <c r="D411"/>
    </row>
    <row r="412" spans="1:5" ht="14.25" thickBot="1">
      <c r="A412" s="740" t="s">
        <v>206</v>
      </c>
      <c r="B412" s="759"/>
      <c r="C412" s="291" t="s">
        <v>55</v>
      </c>
      <c r="D412" s="212" t="s">
        <v>111</v>
      </c>
    </row>
    <row r="413" spans="1:5">
      <c r="A413" s="760" t="s">
        <v>207</v>
      </c>
      <c r="B413" s="761"/>
      <c r="C413" s="292">
        <f>SUM(C414:C420)</f>
        <v>0</v>
      </c>
      <c r="D413" s="292">
        <f>SUM(D414:D420)</f>
        <v>0</v>
      </c>
    </row>
    <row r="414" spans="1:5">
      <c r="A414" s="762" t="s">
        <v>208</v>
      </c>
      <c r="B414" s="763"/>
      <c r="C414" s="293"/>
      <c r="D414" s="294"/>
    </row>
    <row r="415" spans="1:5">
      <c r="A415" s="762" t="s">
        <v>209</v>
      </c>
      <c r="B415" s="763"/>
      <c r="C415" s="293"/>
      <c r="D415" s="294"/>
    </row>
    <row r="416" spans="1:5" ht="27.75" customHeight="1">
      <c r="A416" s="576" t="s">
        <v>210</v>
      </c>
      <c r="B416" s="578"/>
      <c r="C416" s="293"/>
      <c r="D416" s="294"/>
    </row>
    <row r="417" spans="1:4">
      <c r="A417" s="576" t="s">
        <v>211</v>
      </c>
      <c r="B417" s="578"/>
      <c r="C417" s="293"/>
      <c r="D417" s="294"/>
    </row>
    <row r="418" spans="1:4" ht="17.25" customHeight="1">
      <c r="A418" s="576" t="s">
        <v>212</v>
      </c>
      <c r="B418" s="578"/>
      <c r="C418" s="293"/>
      <c r="D418" s="294"/>
    </row>
    <row r="419" spans="1:4" ht="16.5" customHeight="1">
      <c r="A419" s="576" t="s">
        <v>213</v>
      </c>
      <c r="B419" s="578"/>
      <c r="C419" s="293"/>
      <c r="D419" s="294"/>
    </row>
    <row r="420" spans="1:4">
      <c r="A420" s="576" t="s">
        <v>141</v>
      </c>
      <c r="B420" s="578"/>
      <c r="C420" s="293"/>
      <c r="D420" s="294"/>
    </row>
    <row r="421" spans="1:4">
      <c r="A421" s="591" t="s">
        <v>214</v>
      </c>
      <c r="B421" s="593"/>
      <c r="C421" s="292">
        <f>C422+C423+C425</f>
        <v>0</v>
      </c>
      <c r="D421" s="295">
        <f>D422+D423+D425</f>
        <v>0</v>
      </c>
    </row>
    <row r="422" spans="1:4">
      <c r="A422" s="749" t="s">
        <v>215</v>
      </c>
      <c r="B422" s="750"/>
      <c r="C422" s="296"/>
      <c r="D422" s="297"/>
    </row>
    <row r="423" spans="1:4">
      <c r="A423" s="749" t="s">
        <v>216</v>
      </c>
      <c r="B423" s="750"/>
      <c r="C423" s="296"/>
      <c r="D423" s="297"/>
    </row>
    <row r="424" spans="1:4">
      <c r="A424" s="749" t="s">
        <v>217</v>
      </c>
      <c r="B424" s="750"/>
      <c r="C424" s="296"/>
      <c r="D424" s="297"/>
    </row>
    <row r="425" spans="1:4" ht="14.25" thickBot="1">
      <c r="A425" s="751" t="s">
        <v>141</v>
      </c>
      <c r="B425" s="752"/>
      <c r="C425" s="296"/>
      <c r="D425" s="297"/>
    </row>
    <row r="426" spans="1:4" ht="14.25" thickBot="1">
      <c r="A426" s="753" t="s">
        <v>12</v>
      </c>
      <c r="B426" s="754"/>
      <c r="C426" s="298">
        <f>C413+C421</f>
        <v>0</v>
      </c>
      <c r="D426" s="298">
        <f>D413+D421</f>
        <v>0</v>
      </c>
    </row>
    <row r="429" spans="1:4" ht="26.25" customHeight="1">
      <c r="A429" s="744" t="s">
        <v>218</v>
      </c>
      <c r="B429" s="745"/>
      <c r="C429" s="745"/>
      <c r="D429" s="745"/>
    </row>
    <row r="430" spans="1:4" ht="14.25" thickBot="1">
      <c r="A430" s="249"/>
      <c r="B430" s="299"/>
      <c r="C430" s="249"/>
      <c r="D430" s="249"/>
    </row>
    <row r="431" spans="1:4" ht="14.25" thickBot="1">
      <c r="A431" s="755"/>
      <c r="B431" s="756"/>
      <c r="C431" s="300" t="s">
        <v>107</v>
      </c>
      <c r="D431" s="223" t="s">
        <v>56</v>
      </c>
    </row>
    <row r="432" spans="1:4" ht="14.25" thickBot="1">
      <c r="A432" s="757" t="s">
        <v>219</v>
      </c>
      <c r="B432" s="758"/>
      <c r="C432" s="253"/>
      <c r="D432" s="216"/>
    </row>
    <row r="433" spans="1:9" ht="14.25" thickBot="1">
      <c r="A433" s="523" t="s">
        <v>102</v>
      </c>
      <c r="B433" s="525"/>
      <c r="C433" s="264">
        <f>SUM(C432:C432)</f>
        <v>0</v>
      </c>
      <c r="D433" s="264">
        <f>SUM(D432:D432)</f>
        <v>0</v>
      </c>
    </row>
    <row r="436" spans="1:9">
      <c r="A436" s="744" t="s">
        <v>220</v>
      </c>
      <c r="B436" s="745"/>
      <c r="C436" s="745"/>
      <c r="D436" s="745"/>
      <c r="E436" s="595"/>
    </row>
    <row r="437" spans="1:9" ht="14.25" thickBot="1">
      <c r="A437" s="249"/>
      <c r="B437" s="249"/>
      <c r="C437" s="249"/>
      <c r="D437" s="249"/>
      <c r="E437"/>
    </row>
    <row r="438" spans="1:9" ht="26.25" thickBot="1">
      <c r="A438" s="504" t="s">
        <v>34</v>
      </c>
      <c r="B438" s="742"/>
      <c r="C438" s="126" t="s">
        <v>221</v>
      </c>
      <c r="D438" s="126" t="s">
        <v>222</v>
      </c>
      <c r="E438"/>
    </row>
    <row r="439" spans="1:9" ht="14.25" thickBot="1">
      <c r="A439" s="489" t="s">
        <v>223</v>
      </c>
      <c r="B439" s="746"/>
      <c r="C439" s="301">
        <v>114169.85</v>
      </c>
      <c r="D439" s="302">
        <v>86183.65</v>
      </c>
      <c r="E439"/>
    </row>
    <row r="440" spans="1:9">
      <c r="A440"/>
      <c r="B440"/>
      <c r="C440"/>
      <c r="D440"/>
      <c r="E440"/>
    </row>
    <row r="441" spans="1:9" ht="29.25" customHeight="1">
      <c r="A441" s="747" t="s">
        <v>224</v>
      </c>
      <c r="B441" s="748"/>
      <c r="C441" s="748"/>
      <c r="D441" s="595"/>
      <c r="E441" s="595"/>
    </row>
    <row r="448" spans="1:9" ht="14.25">
      <c r="A448" s="734" t="s">
        <v>225</v>
      </c>
      <c r="B448" s="734"/>
      <c r="C448" s="734"/>
      <c r="D448" s="734"/>
      <c r="E448" s="734"/>
      <c r="F448" s="734"/>
      <c r="G448" s="734"/>
      <c r="H448" s="734"/>
      <c r="I448" s="734"/>
    </row>
    <row r="450" spans="1:11" ht="14.25">
      <c r="A450" s="734" t="s">
        <v>226</v>
      </c>
      <c r="B450" s="734"/>
      <c r="C450" s="734"/>
      <c r="D450" s="734"/>
      <c r="E450" s="734"/>
      <c r="F450" s="734"/>
      <c r="G450" s="734"/>
      <c r="H450" s="734"/>
      <c r="I450" s="734"/>
    </row>
    <row r="451" spans="1:11" ht="17.25" thickBot="1">
      <c r="A451" s="303"/>
      <c r="B451" s="303"/>
      <c r="C451" s="303"/>
      <c r="D451" s="303"/>
      <c r="E451" s="303"/>
      <c r="F451" s="303"/>
      <c r="G451" s="303"/>
      <c r="H451" s="303"/>
      <c r="I451" s="304"/>
    </row>
    <row r="452" spans="1:11" ht="14.25" thickBot="1">
      <c r="A452" s="735" t="s">
        <v>227</v>
      </c>
      <c r="B452" s="737" t="s">
        <v>228</v>
      </c>
      <c r="C452" s="738"/>
      <c r="D452" s="739"/>
      <c r="E452" s="740" t="s">
        <v>66</v>
      </c>
      <c r="F452" s="741"/>
      <c r="G452" s="742"/>
      <c r="H452" s="737" t="s">
        <v>229</v>
      </c>
      <c r="I452" s="741"/>
      <c r="J452" s="742"/>
      <c r="K452" s="305" t="s">
        <v>91</v>
      </c>
    </row>
    <row r="453" spans="1:11" ht="95.25" thickBot="1">
      <c r="A453" s="736"/>
      <c r="B453" s="306" t="s">
        <v>230</v>
      </c>
      <c r="C453" s="307" t="s">
        <v>231</v>
      </c>
      <c r="D453" s="308" t="s">
        <v>70</v>
      </c>
      <c r="E453" s="309" t="s">
        <v>38</v>
      </c>
      <c r="F453" s="309" t="s">
        <v>232</v>
      </c>
      <c r="G453" s="310" t="s">
        <v>233</v>
      </c>
      <c r="H453" s="306" t="s">
        <v>230</v>
      </c>
      <c r="I453" s="307" t="s">
        <v>234</v>
      </c>
      <c r="J453" s="311" t="s">
        <v>235</v>
      </c>
      <c r="K453" s="312"/>
    </row>
    <row r="454" spans="1:11" ht="14.25" thickBot="1">
      <c r="A454" s="131" t="s">
        <v>55</v>
      </c>
      <c r="B454" s="313"/>
      <c r="C454" s="314"/>
      <c r="D454" s="315"/>
      <c r="E454" s="314">
        <f>F454+G454</f>
        <v>0</v>
      </c>
      <c r="F454" s="313"/>
      <c r="G454" s="314"/>
      <c r="H454" s="313"/>
      <c r="I454" s="316"/>
      <c r="J454" s="317"/>
      <c r="K454" s="270">
        <f>SUM(B454:E454)+SUM(H454:J454)</f>
        <v>0</v>
      </c>
    </row>
    <row r="455" spans="1:11" ht="14.25" thickBot="1">
      <c r="A455" s="318" t="s">
        <v>26</v>
      </c>
      <c r="B455" s="319">
        <f t="shared" ref="B455:K455" si="13">SUM(B456:B458)</f>
        <v>0</v>
      </c>
      <c r="C455" s="320">
        <f t="shared" si="13"/>
        <v>0</v>
      </c>
      <c r="D455" s="321">
        <f t="shared" si="13"/>
        <v>0</v>
      </c>
      <c r="E455" s="319">
        <f t="shared" si="13"/>
        <v>0</v>
      </c>
      <c r="F455" s="319">
        <f t="shared" si="13"/>
        <v>0</v>
      </c>
      <c r="G455" s="319">
        <f t="shared" si="13"/>
        <v>0</v>
      </c>
      <c r="H455" s="319">
        <f t="shared" si="13"/>
        <v>0</v>
      </c>
      <c r="I455" s="319">
        <f t="shared" si="13"/>
        <v>0</v>
      </c>
      <c r="J455" s="319">
        <f t="shared" si="13"/>
        <v>0</v>
      </c>
      <c r="K455" s="319">
        <f t="shared" si="13"/>
        <v>0</v>
      </c>
    </row>
    <row r="456" spans="1:11">
      <c r="A456" s="322" t="s">
        <v>236</v>
      </c>
      <c r="B456" s="323"/>
      <c r="C456" s="324"/>
      <c r="D456" s="325"/>
      <c r="E456" s="326">
        <f>F456+G456</f>
        <v>0</v>
      </c>
      <c r="F456" s="323"/>
      <c r="G456" s="326"/>
      <c r="H456" s="323"/>
      <c r="I456" s="327"/>
      <c r="J456" s="328"/>
      <c r="K456" s="329">
        <f>SUM(B456:E456)+SUM(H456:J456)</f>
        <v>0</v>
      </c>
    </row>
    <row r="457" spans="1:11">
      <c r="A457" s="330" t="s">
        <v>237</v>
      </c>
      <c r="B457" s="331"/>
      <c r="C457" s="332"/>
      <c r="D457" s="333"/>
      <c r="E457" s="332">
        <f>F457+G457</f>
        <v>0</v>
      </c>
      <c r="F457" s="331"/>
      <c r="G457" s="332"/>
      <c r="H457" s="331"/>
      <c r="I457" s="334"/>
      <c r="J457" s="335"/>
      <c r="K457" s="336">
        <f>SUM(B457:E457)+SUM(H457:J457)</f>
        <v>0</v>
      </c>
    </row>
    <row r="458" spans="1:11" ht="14.25" thickBot="1">
      <c r="A458" s="337" t="s">
        <v>238</v>
      </c>
      <c r="B458" s="331"/>
      <c r="C458" s="332"/>
      <c r="D458" s="333"/>
      <c r="E458" s="332">
        <f>F458+G458</f>
        <v>0</v>
      </c>
      <c r="F458" s="331"/>
      <c r="G458" s="332"/>
      <c r="H458" s="331"/>
      <c r="I458" s="334"/>
      <c r="J458" s="335"/>
      <c r="K458" s="338">
        <f>SUM(B458:E458)+SUM(H458:J458)</f>
        <v>0</v>
      </c>
    </row>
    <row r="459" spans="1:11" ht="14.25" thickBot="1">
      <c r="A459" s="318" t="s">
        <v>27</v>
      </c>
      <c r="B459" s="313">
        <f t="shared" ref="B459:K459" si="14">SUM(B460:B464)</f>
        <v>0</v>
      </c>
      <c r="C459" s="314">
        <f t="shared" si="14"/>
        <v>0</v>
      </c>
      <c r="D459" s="316">
        <f t="shared" si="14"/>
        <v>0</v>
      </c>
      <c r="E459" s="313">
        <f t="shared" si="14"/>
        <v>0</v>
      </c>
      <c r="F459" s="313">
        <f t="shared" si="14"/>
        <v>0</v>
      </c>
      <c r="G459" s="313">
        <f t="shared" si="14"/>
        <v>0</v>
      </c>
      <c r="H459" s="313">
        <f t="shared" si="14"/>
        <v>0</v>
      </c>
      <c r="I459" s="313">
        <f t="shared" si="14"/>
        <v>0</v>
      </c>
      <c r="J459" s="313">
        <f t="shared" si="14"/>
        <v>0</v>
      </c>
      <c r="K459" s="313">
        <f t="shared" si="14"/>
        <v>0</v>
      </c>
    </row>
    <row r="460" spans="1:11" ht="29.25" customHeight="1">
      <c r="A460" s="339" t="s">
        <v>239</v>
      </c>
      <c r="B460" s="323"/>
      <c r="C460" s="324"/>
      <c r="D460" s="325"/>
      <c r="E460" s="326">
        <f>F460+G460</f>
        <v>0</v>
      </c>
      <c r="F460" s="323"/>
      <c r="G460" s="326"/>
      <c r="H460" s="323"/>
      <c r="I460" s="327"/>
      <c r="J460" s="328"/>
      <c r="K460" s="329">
        <f>SUM(B460:E460)+SUM(H460:J460)</f>
        <v>0</v>
      </c>
    </row>
    <row r="461" spans="1:11" ht="13.5" customHeight="1">
      <c r="A461" s="340" t="s">
        <v>240</v>
      </c>
      <c r="B461" s="331"/>
      <c r="C461" s="332"/>
      <c r="D461" s="333"/>
      <c r="E461" s="332">
        <f>F461+G461</f>
        <v>0</v>
      </c>
      <c r="F461" s="331"/>
      <c r="G461" s="332"/>
      <c r="H461" s="331"/>
      <c r="I461" s="334"/>
      <c r="J461" s="335"/>
      <c r="K461" s="336">
        <f>SUM(B461:E461)+SUM(H461:J461)</f>
        <v>0</v>
      </c>
    </row>
    <row r="462" spans="1:11">
      <c r="A462" s="340" t="s">
        <v>241</v>
      </c>
      <c r="B462" s="331"/>
      <c r="C462" s="332"/>
      <c r="D462" s="333"/>
      <c r="E462" s="332">
        <f>F462+G462</f>
        <v>0</v>
      </c>
      <c r="F462" s="331"/>
      <c r="G462" s="332"/>
      <c r="H462" s="331"/>
      <c r="I462" s="334"/>
      <c r="J462" s="335"/>
      <c r="K462" s="336">
        <f>SUM(B462:E462)+SUM(H462:J462)</f>
        <v>0</v>
      </c>
    </row>
    <row r="463" spans="1:11">
      <c r="A463" s="340" t="s">
        <v>242</v>
      </c>
      <c r="B463" s="331"/>
      <c r="C463" s="332"/>
      <c r="D463" s="333"/>
      <c r="E463" s="332">
        <f>F463+G463</f>
        <v>0</v>
      </c>
      <c r="F463" s="331"/>
      <c r="G463" s="332"/>
      <c r="H463" s="331"/>
      <c r="I463" s="334"/>
      <c r="J463" s="335"/>
      <c r="K463" s="336">
        <f>SUM(B463:E463)+SUM(H463:J463)</f>
        <v>0</v>
      </c>
    </row>
    <row r="464" spans="1:11" ht="25.5" customHeight="1" thickBot="1">
      <c r="A464" s="341" t="s">
        <v>243</v>
      </c>
      <c r="B464" s="331"/>
      <c r="C464" s="332"/>
      <c r="D464" s="333"/>
      <c r="E464" s="332">
        <f>F464+G464</f>
        <v>0</v>
      </c>
      <c r="F464" s="331"/>
      <c r="G464" s="332"/>
      <c r="H464" s="331"/>
      <c r="I464" s="334"/>
      <c r="J464" s="335"/>
      <c r="K464" s="338">
        <f>SUM(B464:E464)+SUM(H464:J464)</f>
        <v>0</v>
      </c>
    </row>
    <row r="465" spans="1:11" ht="19.5" customHeight="1" thickBot="1">
      <c r="A465" s="342" t="s">
        <v>56</v>
      </c>
      <c r="B465" s="343">
        <f t="shared" ref="B465:K465" si="15">B454+B455-B459</f>
        <v>0</v>
      </c>
      <c r="C465" s="343">
        <f t="shared" si="15"/>
        <v>0</v>
      </c>
      <c r="D465" s="343">
        <f t="shared" si="15"/>
        <v>0</v>
      </c>
      <c r="E465" s="343">
        <f t="shared" si="15"/>
        <v>0</v>
      </c>
      <c r="F465" s="343">
        <f t="shared" si="15"/>
        <v>0</v>
      </c>
      <c r="G465" s="343">
        <f t="shared" si="15"/>
        <v>0</v>
      </c>
      <c r="H465" s="343">
        <f t="shared" si="15"/>
        <v>0</v>
      </c>
      <c r="I465" s="343">
        <f t="shared" si="15"/>
        <v>0</v>
      </c>
      <c r="J465" s="343">
        <f t="shared" si="15"/>
        <v>0</v>
      </c>
      <c r="K465" s="343">
        <f t="shared" si="15"/>
        <v>0</v>
      </c>
    </row>
    <row r="467" spans="1:11">
      <c r="A467" s="502" t="s">
        <v>244</v>
      </c>
      <c r="B467" s="743"/>
      <c r="C467" s="743"/>
    </row>
    <row r="468" spans="1:11" ht="15" thickBot="1">
      <c r="A468" s="344"/>
      <c r="B468" s="345"/>
      <c r="C468" s="345"/>
      <c r="E468" s="346"/>
      <c r="F468" s="346"/>
      <c r="G468" s="346"/>
      <c r="H468" s="346"/>
      <c r="I468" s="346"/>
    </row>
    <row r="469" spans="1:11" ht="32.25" thickBot="1">
      <c r="A469" s="726" t="s">
        <v>106</v>
      </c>
      <c r="B469" s="727"/>
      <c r="C469" s="347" t="s">
        <v>55</v>
      </c>
      <c r="D469" s="348" t="s">
        <v>111</v>
      </c>
      <c r="E469" s="249"/>
      <c r="F469" s="249"/>
      <c r="G469" s="249"/>
      <c r="H469" s="249"/>
      <c r="I469" s="249"/>
    </row>
    <row r="470" spans="1:11">
      <c r="A470" s="728" t="s">
        <v>245</v>
      </c>
      <c r="B470" s="729"/>
      <c r="C470" s="349">
        <v>615</v>
      </c>
      <c r="D470" s="349">
        <v>944.84</v>
      </c>
      <c r="E470" s="350"/>
      <c r="F470" s="350"/>
      <c r="G470" s="350"/>
      <c r="H470" s="350"/>
      <c r="I470" s="350"/>
    </row>
    <row r="471" spans="1:11">
      <c r="A471" s="730" t="s">
        <v>246</v>
      </c>
      <c r="B471" s="731"/>
      <c r="C471" s="351">
        <v>0</v>
      </c>
      <c r="D471" s="351">
        <v>0</v>
      </c>
      <c r="E471" s="352"/>
      <c r="F471" s="352"/>
      <c r="G471" s="352"/>
      <c r="H471" s="352"/>
      <c r="I471" s="352"/>
    </row>
    <row r="472" spans="1:11">
      <c r="A472" s="730" t="s">
        <v>247</v>
      </c>
      <c r="B472" s="731"/>
      <c r="C472" s="351">
        <v>0</v>
      </c>
      <c r="D472" s="351">
        <v>0</v>
      </c>
      <c r="E472" s="353"/>
      <c r="F472" s="353"/>
      <c r="G472" s="353"/>
      <c r="H472" s="353"/>
      <c r="I472" s="353"/>
    </row>
    <row r="473" spans="1:11">
      <c r="A473" s="732" t="s">
        <v>248</v>
      </c>
      <c r="B473" s="733"/>
      <c r="C473" s="354">
        <f>C474+C477+C478+C479+C480</f>
        <v>6.08</v>
      </c>
      <c r="D473" s="354">
        <f>D474+D477+D478+D479+D480</f>
        <v>56.86</v>
      </c>
    </row>
    <row r="474" spans="1:11">
      <c r="A474" s="625" t="s">
        <v>249</v>
      </c>
      <c r="B474" s="626"/>
      <c r="C474" s="355"/>
      <c r="D474" s="355">
        <f>D475-D476</f>
        <v>0</v>
      </c>
    </row>
    <row r="475" spans="1:11">
      <c r="A475" s="722" t="s">
        <v>250</v>
      </c>
      <c r="B475" s="723"/>
      <c r="C475" s="356"/>
      <c r="D475" s="356"/>
    </row>
    <row r="476" spans="1:11" ht="25.5" customHeight="1">
      <c r="A476" s="722" t="s">
        <v>251</v>
      </c>
      <c r="B476" s="723"/>
      <c r="C476" s="356"/>
      <c r="D476" s="356"/>
    </row>
    <row r="477" spans="1:11">
      <c r="A477" s="724" t="s">
        <v>252</v>
      </c>
      <c r="B477" s="725"/>
      <c r="C477" s="216"/>
      <c r="D477" s="216"/>
    </row>
    <row r="478" spans="1:11">
      <c r="A478" s="724" t="s">
        <v>253</v>
      </c>
      <c r="B478" s="725"/>
      <c r="C478" s="216"/>
      <c r="D478" s="216"/>
    </row>
    <row r="479" spans="1:11">
      <c r="A479" s="724" t="s">
        <v>254</v>
      </c>
      <c r="B479" s="725"/>
      <c r="C479" s="216"/>
      <c r="D479" s="216"/>
    </row>
    <row r="480" spans="1:11">
      <c r="A480" s="724" t="s">
        <v>17</v>
      </c>
      <c r="B480" s="725"/>
      <c r="C480" s="216">
        <v>6.08</v>
      </c>
      <c r="D480" s="216">
        <v>56.86</v>
      </c>
    </row>
    <row r="481" spans="1:4" ht="24.75" customHeight="1" thickBot="1">
      <c r="A481" s="711" t="s">
        <v>255</v>
      </c>
      <c r="B481" s="712"/>
      <c r="C481" s="351"/>
      <c r="D481" s="351"/>
    </row>
    <row r="482" spans="1:4" ht="16.5" thickBot="1">
      <c r="A482" s="713" t="s">
        <v>102</v>
      </c>
      <c r="B482" s="714"/>
      <c r="C482" s="220">
        <f>SUM(C470+C471+C472+C473+C481)</f>
        <v>621.08000000000004</v>
      </c>
      <c r="D482" s="220">
        <f>SUM(D470+D471+D472+D473+D481)</f>
        <v>1001.7</v>
      </c>
    </row>
    <row r="483" spans="1:4" ht="15.75">
      <c r="A483" s="357"/>
      <c r="B483" s="357"/>
      <c r="C483" s="209"/>
      <c r="D483" s="209"/>
    </row>
    <row r="485" spans="1:4" ht="14.25" thickBot="1">
      <c r="A485" s="715"/>
      <c r="B485" s="716"/>
      <c r="C485" s="358"/>
    </row>
    <row r="486" spans="1:4" ht="14.25">
      <c r="A486" s="346" t="s">
        <v>256</v>
      </c>
      <c r="B486" s="346"/>
      <c r="C486" s="346"/>
      <c r="D486" s="346"/>
    </row>
    <row r="487" spans="1:4" ht="14.25" thickBot="1">
      <c r="A487" s="249"/>
      <c r="B487" s="249"/>
      <c r="C487" s="249"/>
      <c r="D487" s="249"/>
    </row>
    <row r="488" spans="1:4" ht="14.25" thickBot="1">
      <c r="A488" s="359" t="s">
        <v>257</v>
      </c>
      <c r="B488" s="360"/>
      <c r="C488" s="360"/>
      <c r="D488" s="361"/>
    </row>
    <row r="489" spans="1:4" ht="14.25" thickBot="1">
      <c r="A489" s="717" t="s">
        <v>55</v>
      </c>
      <c r="B489" s="718"/>
      <c r="C489" s="719" t="s">
        <v>258</v>
      </c>
      <c r="D489" s="720"/>
    </row>
    <row r="490" spans="1:4" ht="14.25" thickBot="1">
      <c r="A490" s="362"/>
      <c r="B490" s="363"/>
      <c r="C490" s="363"/>
      <c r="D490" s="364"/>
    </row>
    <row r="493" spans="1:4" ht="14.25">
      <c r="A493" s="721" t="s">
        <v>259</v>
      </c>
      <c r="B493" s="721"/>
      <c r="C493" s="721"/>
      <c r="D493" s="688"/>
    </row>
    <row r="494" spans="1:4" ht="14.25" customHeight="1">
      <c r="A494" s="700" t="s">
        <v>260</v>
      </c>
      <c r="B494" s="700"/>
      <c r="C494" s="700"/>
    </row>
    <row r="495" spans="1:4" ht="14.25" thickBot="1">
      <c r="A495" s="365"/>
      <c r="B495" s="366"/>
      <c r="C495" s="366"/>
    </row>
    <row r="496" spans="1:4" ht="16.5" thickBot="1">
      <c r="A496" s="701" t="s">
        <v>54</v>
      </c>
      <c r="B496" s="702"/>
      <c r="C496" s="236" t="s">
        <v>261</v>
      </c>
      <c r="D496" s="236" t="s">
        <v>262</v>
      </c>
    </row>
    <row r="497" spans="1:4">
      <c r="A497" s="703" t="s">
        <v>263</v>
      </c>
      <c r="B497" s="704"/>
      <c r="C497" s="367"/>
      <c r="D497" s="368"/>
    </row>
    <row r="498" spans="1:4">
      <c r="A498" s="705" t="s">
        <v>264</v>
      </c>
      <c r="B498" s="706"/>
      <c r="C498" s="369"/>
      <c r="D498" s="370"/>
    </row>
    <row r="499" spans="1:4">
      <c r="A499" s="707" t="s">
        <v>265</v>
      </c>
      <c r="B499" s="708"/>
      <c r="C499" s="371"/>
      <c r="D499" s="372"/>
    </row>
    <row r="500" spans="1:4">
      <c r="A500" s="709" t="s">
        <v>266</v>
      </c>
      <c r="B500" s="710"/>
      <c r="C500" s="369"/>
      <c r="D500" s="370"/>
    </row>
    <row r="501" spans="1:4" ht="13.5" customHeight="1" thickBot="1">
      <c r="A501" s="686" t="s">
        <v>267</v>
      </c>
      <c r="B501" s="687"/>
      <c r="C501" s="373"/>
      <c r="D501" s="374"/>
    </row>
    <row r="502" spans="1:4" ht="13.5" customHeight="1">
      <c r="A502" s="375"/>
      <c r="B502" s="375"/>
      <c r="C502" s="376"/>
      <c r="D502" s="376"/>
    </row>
    <row r="504" spans="1:4" ht="14.25">
      <c r="A504" s="377" t="s">
        <v>268</v>
      </c>
      <c r="B504" s="377"/>
      <c r="C504" s="377"/>
    </row>
    <row r="505" spans="1:4" ht="14.25" thickBot="1">
      <c r="A505" s="378"/>
      <c r="B505" s="189"/>
      <c r="C505" s="189"/>
    </row>
    <row r="506" spans="1:4" ht="26.25" thickBot="1">
      <c r="A506" s="379"/>
      <c r="B506" s="380" t="s">
        <v>269</v>
      </c>
      <c r="C506" s="212" t="s">
        <v>270</v>
      </c>
    </row>
    <row r="507" spans="1:4" ht="14.25" thickBot="1">
      <c r="A507" s="381" t="s">
        <v>271</v>
      </c>
      <c r="B507" s="382">
        <f>B508+B513</f>
        <v>0</v>
      </c>
      <c r="C507" s="382">
        <f>C508+C513</f>
        <v>0</v>
      </c>
    </row>
    <row r="508" spans="1:4">
      <c r="A508" s="383" t="s">
        <v>272</v>
      </c>
      <c r="B508" s="384">
        <f>SUM(B510:B512)</f>
        <v>0</v>
      </c>
      <c r="C508" s="384">
        <f>SUM(C510:C512)</f>
        <v>0</v>
      </c>
    </row>
    <row r="509" spans="1:4">
      <c r="A509" s="385" t="s">
        <v>58</v>
      </c>
      <c r="B509" s="386"/>
      <c r="C509" s="387"/>
    </row>
    <row r="510" spans="1:4" ht="38.25">
      <c r="A510" s="341" t="s">
        <v>273</v>
      </c>
      <c r="B510" s="386"/>
      <c r="C510" s="387"/>
    </row>
    <row r="511" spans="1:4">
      <c r="A511" s="385"/>
      <c r="B511" s="386"/>
      <c r="C511" s="387"/>
    </row>
    <row r="512" spans="1:4" ht="14.25" thickBot="1">
      <c r="A512" s="388"/>
      <c r="B512" s="389"/>
      <c r="C512" s="390"/>
    </row>
    <row r="513" spans="1:9">
      <c r="A513" s="383" t="s">
        <v>274</v>
      </c>
      <c r="B513" s="384">
        <f>SUM(B515:B515)</f>
        <v>0</v>
      </c>
      <c r="C513" s="384">
        <f>SUM(C515:C515)</f>
        <v>0</v>
      </c>
    </row>
    <row r="514" spans="1:9">
      <c r="A514" s="385" t="s">
        <v>58</v>
      </c>
      <c r="B514" s="391"/>
      <c r="C514" s="392"/>
    </row>
    <row r="515" spans="1:9" ht="14.25" thickBot="1">
      <c r="A515" s="393"/>
      <c r="B515" s="389"/>
      <c r="C515" s="390"/>
    </row>
    <row r="516" spans="1:9" ht="14.25" thickBot="1">
      <c r="A516" s="381" t="s">
        <v>275</v>
      </c>
      <c r="B516" s="382">
        <f>B517+B522</f>
        <v>0</v>
      </c>
      <c r="C516" s="382">
        <f>C517+C522</f>
        <v>36530.19</v>
      </c>
    </row>
    <row r="517" spans="1:9">
      <c r="A517" s="394" t="s">
        <v>272</v>
      </c>
      <c r="B517" s="391">
        <f>SUM(B519:B521)</f>
        <v>0</v>
      </c>
      <c r="C517" s="391">
        <f>SUM(C519:C521)</f>
        <v>36530.19</v>
      </c>
    </row>
    <row r="518" spans="1:9">
      <c r="A518" s="395" t="s">
        <v>58</v>
      </c>
      <c r="B518" s="386"/>
      <c r="C518" s="387"/>
    </row>
    <row r="519" spans="1:9" ht="51">
      <c r="A519" s="396" t="s">
        <v>276</v>
      </c>
      <c r="B519" s="386"/>
      <c r="C519" s="387">
        <v>20732</v>
      </c>
    </row>
    <row r="520" spans="1:9" ht="96.75" thickBot="1">
      <c r="A520" s="397" t="s">
        <v>277</v>
      </c>
      <c r="B520" s="389"/>
      <c r="C520" s="390">
        <v>15798.19</v>
      </c>
    </row>
    <row r="521" spans="1:9">
      <c r="A521" s="398" t="s">
        <v>274</v>
      </c>
      <c r="B521" s="399">
        <f>SUM(B523:B525)</f>
        <v>0</v>
      </c>
      <c r="C521" s="399">
        <f>SUM(C523:C525)</f>
        <v>0</v>
      </c>
    </row>
    <row r="522" spans="1:9">
      <c r="A522" s="395" t="s">
        <v>58</v>
      </c>
      <c r="B522" s="386"/>
      <c r="C522" s="386"/>
    </row>
    <row r="523" spans="1:9">
      <c r="A523" s="400"/>
      <c r="B523" s="386"/>
      <c r="C523" s="386"/>
    </row>
    <row r="524" spans="1:9" ht="15.75" thickBot="1">
      <c r="A524" s="401"/>
      <c r="B524" s="389"/>
      <c r="C524" s="389"/>
    </row>
    <row r="525" spans="1:9">
      <c r="A525" s="402"/>
      <c r="B525" s="399"/>
      <c r="C525" s="403"/>
    </row>
    <row r="526" spans="1:9" ht="14.25">
      <c r="A526" s="377"/>
      <c r="B526" s="377"/>
      <c r="C526" s="377"/>
    </row>
    <row r="527" spans="1:9" ht="43.5" customHeight="1">
      <c r="A527" s="502" t="s">
        <v>278</v>
      </c>
      <c r="B527" s="502"/>
      <c r="C527" s="502"/>
      <c r="D527" s="502"/>
      <c r="E527" s="688"/>
      <c r="F527" s="688"/>
      <c r="G527" s="688"/>
      <c r="H527" s="688"/>
      <c r="I527" s="688"/>
    </row>
    <row r="528" spans="1:9" ht="15" thickBot="1">
      <c r="A528" s="404"/>
      <c r="B528" s="404"/>
      <c r="C528" s="404"/>
      <c r="D528" s="404"/>
      <c r="E528" s="12"/>
      <c r="F528" s="12"/>
      <c r="G528" s="12"/>
      <c r="H528" s="12"/>
      <c r="I528" s="12"/>
    </row>
    <row r="529" spans="1:4" ht="55.5" customHeight="1" thickBot="1">
      <c r="A529" s="689" t="s">
        <v>279</v>
      </c>
      <c r="B529" s="690"/>
      <c r="C529" s="691"/>
      <c r="D529" s="692"/>
    </row>
    <row r="530" spans="1:4" ht="24.75" customHeight="1" thickBot="1">
      <c r="A530" s="508" t="s">
        <v>55</v>
      </c>
      <c r="B530" s="693"/>
      <c r="C530" s="694" t="s">
        <v>56</v>
      </c>
      <c r="D530" s="695"/>
    </row>
    <row r="531" spans="1:4" ht="20.25" customHeight="1" thickBot="1">
      <c r="A531" s="696"/>
      <c r="B531" s="697"/>
      <c r="C531" s="698"/>
      <c r="D531" s="699"/>
    </row>
    <row r="532" spans="1:4" ht="20.25" customHeight="1">
      <c r="A532" s="405"/>
      <c r="B532" s="405"/>
      <c r="C532" s="405"/>
      <c r="D532" s="405"/>
    </row>
    <row r="533" spans="1:4" ht="20.25" customHeight="1">
      <c r="A533" s="405"/>
      <c r="B533" s="405"/>
      <c r="C533" s="405"/>
      <c r="D533" s="405"/>
    </row>
    <row r="534" spans="1:4" ht="20.25" customHeight="1">
      <c r="A534" s="405"/>
      <c r="B534" s="405"/>
      <c r="C534" s="405"/>
      <c r="D534" s="405"/>
    </row>
    <row r="535" spans="1:4" ht="20.25" customHeight="1">
      <c r="A535" s="405"/>
      <c r="B535" s="405"/>
      <c r="C535" s="405"/>
      <c r="D535" s="405"/>
    </row>
    <row r="536" spans="1:4" ht="20.25" customHeight="1">
      <c r="A536" s="405"/>
      <c r="B536" s="405"/>
      <c r="C536" s="405"/>
      <c r="D536" s="405"/>
    </row>
    <row r="537" spans="1:4" ht="20.25" customHeight="1">
      <c r="A537" s="405"/>
      <c r="B537" s="405"/>
      <c r="C537" s="405"/>
      <c r="D537" s="405"/>
    </row>
    <row r="538" spans="1:4" ht="20.25" customHeight="1">
      <c r="A538" s="405"/>
      <c r="B538" s="405"/>
      <c r="C538" s="405"/>
      <c r="D538" s="405"/>
    </row>
    <row r="539" spans="1:4" ht="20.25" customHeight="1">
      <c r="A539" s="405"/>
      <c r="B539" s="405"/>
      <c r="C539" s="405"/>
      <c r="D539" s="405"/>
    </row>
    <row r="540" spans="1:4" ht="20.25" customHeight="1">
      <c r="A540" s="405"/>
      <c r="B540" s="405"/>
      <c r="C540" s="405"/>
      <c r="D540" s="405"/>
    </row>
    <row r="541" spans="1:4" ht="20.25" customHeight="1">
      <c r="A541" s="405"/>
      <c r="B541" s="405"/>
      <c r="C541" s="405"/>
      <c r="D541" s="405"/>
    </row>
    <row r="542" spans="1:4" ht="20.25" customHeight="1">
      <c r="A542" s="405"/>
      <c r="B542" s="405"/>
      <c r="C542" s="405"/>
      <c r="D542" s="405"/>
    </row>
    <row r="543" spans="1:4" ht="20.25" customHeight="1">
      <c r="A543" s="405"/>
      <c r="B543" s="405"/>
      <c r="C543" s="405"/>
      <c r="D543" s="405"/>
    </row>
    <row r="544" spans="1:4" ht="20.25" customHeight="1">
      <c r="A544" s="405"/>
      <c r="B544" s="405"/>
      <c r="C544" s="405"/>
      <c r="D544" s="405"/>
    </row>
    <row r="545" spans="1:7" ht="20.25" customHeight="1">
      <c r="A545" s="405"/>
      <c r="B545" s="405"/>
      <c r="C545" s="405"/>
      <c r="D545" s="405"/>
    </row>
    <row r="546" spans="1:7" ht="20.25" customHeight="1">
      <c r="A546" s="405"/>
      <c r="B546" s="405"/>
      <c r="C546" s="405"/>
      <c r="D546" s="405"/>
    </row>
    <row r="547" spans="1:7" ht="20.25" customHeight="1">
      <c r="A547" s="405"/>
      <c r="B547" s="405"/>
      <c r="C547" s="405"/>
      <c r="D547" s="405"/>
    </row>
    <row r="548" spans="1:7" ht="20.25" customHeight="1">
      <c r="A548" s="405"/>
      <c r="B548" s="405"/>
      <c r="C548" s="405"/>
      <c r="D548" s="405"/>
    </row>
    <row r="549" spans="1:7" ht="20.25" customHeight="1">
      <c r="A549" s="405"/>
      <c r="B549" s="405"/>
      <c r="C549" s="405"/>
      <c r="D549" s="405"/>
    </row>
    <row r="550" spans="1:7" ht="20.25" customHeight="1">
      <c r="A550" s="405"/>
      <c r="B550" s="405"/>
      <c r="C550" s="405"/>
      <c r="D550" s="405"/>
    </row>
    <row r="551" spans="1:7" ht="20.25" customHeight="1">
      <c r="A551" s="405"/>
      <c r="B551" s="405"/>
      <c r="C551" s="405"/>
      <c r="D551" s="405"/>
    </row>
    <row r="552" spans="1:7" ht="20.25" customHeight="1">
      <c r="A552" s="405"/>
      <c r="B552" s="405"/>
      <c r="C552" s="405"/>
      <c r="D552" s="405"/>
    </row>
    <row r="553" spans="1:7" ht="20.25" customHeight="1">
      <c r="A553" s="405"/>
      <c r="B553" s="405"/>
      <c r="C553" s="405"/>
      <c r="D553" s="405"/>
    </row>
    <row r="554" spans="1:7" ht="20.25" customHeight="1">
      <c r="A554" s="405"/>
      <c r="B554" s="405"/>
      <c r="C554" s="405"/>
      <c r="D554" s="405"/>
    </row>
    <row r="555" spans="1:7" ht="20.25" customHeight="1">
      <c r="A555" s="405"/>
      <c r="B555" s="405"/>
      <c r="C555" s="405"/>
      <c r="D555" s="405"/>
    </row>
    <row r="556" spans="1:7" ht="20.25" customHeight="1">
      <c r="A556" s="405"/>
      <c r="B556" s="405"/>
      <c r="C556" s="405"/>
      <c r="D556" s="405"/>
    </row>
    <row r="557" spans="1:7" ht="14.25">
      <c r="A557" s="377" t="s">
        <v>280</v>
      </c>
      <c r="B557" s="377"/>
      <c r="C557" s="377"/>
    </row>
    <row r="558" spans="1:7" ht="14.25">
      <c r="A558" s="545" t="s">
        <v>281</v>
      </c>
      <c r="B558" s="545"/>
      <c r="C558" s="545"/>
    </row>
    <row r="559" spans="1:7" ht="15" thickBot="1">
      <c r="A559" s="377"/>
      <c r="B559" s="377"/>
      <c r="C559" s="377"/>
    </row>
    <row r="560" spans="1:7" ht="24.75" thickBot="1">
      <c r="A560" s="683" t="s">
        <v>282</v>
      </c>
      <c r="B560" s="684"/>
      <c r="C560" s="684"/>
      <c r="D560" s="685"/>
      <c r="E560" s="406" t="s">
        <v>269</v>
      </c>
      <c r="F560" s="407" t="s">
        <v>270</v>
      </c>
      <c r="G560" s="408"/>
    </row>
    <row r="561" spans="1:7" ht="14.25" customHeight="1" thickBot="1">
      <c r="A561" s="680" t="s">
        <v>283</v>
      </c>
      <c r="B561" s="681"/>
      <c r="C561" s="681"/>
      <c r="D561" s="682"/>
      <c r="E561" s="409">
        <f>SUM(E562:E569)</f>
        <v>16341.44</v>
      </c>
      <c r="F561" s="409">
        <f>SUM(F562:F569)</f>
        <v>6546.36</v>
      </c>
      <c r="G561" s="410"/>
    </row>
    <row r="562" spans="1:7">
      <c r="A562" s="671" t="s">
        <v>284</v>
      </c>
      <c r="B562" s="672"/>
      <c r="C562" s="672"/>
      <c r="D562" s="673"/>
      <c r="E562" s="411">
        <v>16341.44</v>
      </c>
      <c r="F562" s="412">
        <v>6546.36</v>
      </c>
      <c r="G562" s="166"/>
    </row>
    <row r="563" spans="1:7">
      <c r="A563" s="659" t="s">
        <v>285</v>
      </c>
      <c r="B563" s="660"/>
      <c r="C563" s="660"/>
      <c r="D563" s="661"/>
      <c r="E563" s="413"/>
      <c r="F563" s="414"/>
      <c r="G563" s="166"/>
    </row>
    <row r="564" spans="1:7">
      <c r="A564" s="659" t="s">
        <v>286</v>
      </c>
      <c r="B564" s="660"/>
      <c r="C564" s="660"/>
      <c r="D564" s="661"/>
      <c r="E564" s="413"/>
      <c r="F564" s="414"/>
      <c r="G564" s="166"/>
    </row>
    <row r="565" spans="1:7">
      <c r="A565" s="674" t="s">
        <v>287</v>
      </c>
      <c r="B565" s="675"/>
      <c r="C565" s="675"/>
      <c r="D565" s="676"/>
      <c r="E565" s="413"/>
      <c r="F565" s="414"/>
      <c r="G565" s="166"/>
    </row>
    <row r="566" spans="1:7">
      <c r="A566" s="659" t="s">
        <v>288</v>
      </c>
      <c r="B566" s="660"/>
      <c r="C566" s="660"/>
      <c r="D566" s="661"/>
      <c r="E566" s="413"/>
      <c r="F566" s="414"/>
      <c r="G566" s="166"/>
    </row>
    <row r="567" spans="1:7">
      <c r="A567" s="662" t="s">
        <v>289</v>
      </c>
      <c r="B567" s="663"/>
      <c r="C567" s="663"/>
      <c r="D567" s="664"/>
      <c r="E567" s="413"/>
      <c r="F567" s="414"/>
      <c r="G567" s="166"/>
    </row>
    <row r="568" spans="1:7">
      <c r="A568" s="662" t="s">
        <v>290</v>
      </c>
      <c r="B568" s="663"/>
      <c r="C568" s="663"/>
      <c r="D568" s="664"/>
      <c r="E568" s="413"/>
      <c r="F568" s="414"/>
      <c r="G568" s="166"/>
    </row>
    <row r="569" spans="1:7" ht="14.25" thickBot="1">
      <c r="A569" s="677" t="s">
        <v>291</v>
      </c>
      <c r="B569" s="678"/>
      <c r="C569" s="678"/>
      <c r="D569" s="679"/>
      <c r="E569" s="415"/>
      <c r="F569" s="416"/>
      <c r="G569" s="166"/>
    </row>
    <row r="570" spans="1:7" ht="14.25" thickBot="1">
      <c r="A570" s="680" t="s">
        <v>292</v>
      </c>
      <c r="B570" s="681"/>
      <c r="C570" s="681"/>
      <c r="D570" s="682"/>
      <c r="E570" s="417">
        <v>-845.47</v>
      </c>
      <c r="F570" s="418">
        <v>706.33</v>
      </c>
      <c r="G570" s="419"/>
    </row>
    <row r="571" spans="1:7" ht="14.25" thickBot="1">
      <c r="A571" s="665" t="s">
        <v>293</v>
      </c>
      <c r="B571" s="666"/>
      <c r="C571" s="666"/>
      <c r="D571" s="667"/>
      <c r="E571" s="420"/>
      <c r="F571" s="421"/>
      <c r="G571" s="419"/>
    </row>
    <row r="572" spans="1:7" ht="14.25" thickBot="1">
      <c r="A572" s="665" t="s">
        <v>294</v>
      </c>
      <c r="B572" s="666"/>
      <c r="C572" s="666"/>
      <c r="D572" s="667"/>
      <c r="E572" s="417"/>
      <c r="F572" s="418"/>
      <c r="G572" s="419"/>
    </row>
    <row r="573" spans="1:7" ht="14.25" thickBot="1">
      <c r="A573" s="668" t="s">
        <v>295</v>
      </c>
      <c r="B573" s="669"/>
      <c r="C573" s="669"/>
      <c r="D573" s="670"/>
      <c r="E573" s="417"/>
      <c r="F573" s="418"/>
      <c r="G573" s="419"/>
    </row>
    <row r="574" spans="1:7" ht="14.25" thickBot="1">
      <c r="A574" s="668" t="s">
        <v>296</v>
      </c>
      <c r="B574" s="669"/>
      <c r="C574" s="669"/>
      <c r="D574" s="670"/>
      <c r="E574" s="409">
        <f>E575+E583+E586+E589</f>
        <v>554</v>
      </c>
      <c r="F574" s="409">
        <f>SUM(F575+F583+F586+F589)</f>
        <v>632</v>
      </c>
      <c r="G574" s="410"/>
    </row>
    <row r="575" spans="1:7">
      <c r="A575" s="671" t="s">
        <v>297</v>
      </c>
      <c r="B575" s="672"/>
      <c r="C575" s="672"/>
      <c r="D575" s="673"/>
      <c r="E575" s="422">
        <f>SUM(E576:E582)</f>
        <v>0</v>
      </c>
      <c r="F575" s="422">
        <f>SUM(F576:F582)</f>
        <v>0</v>
      </c>
      <c r="G575" s="423"/>
    </row>
    <row r="576" spans="1:7">
      <c r="A576" s="656" t="s">
        <v>298</v>
      </c>
      <c r="B576" s="657"/>
      <c r="C576" s="657"/>
      <c r="D576" s="658"/>
      <c r="E576" s="424"/>
      <c r="F576" s="425"/>
      <c r="G576" s="426"/>
    </row>
    <row r="577" spans="1:7">
      <c r="A577" s="656" t="s">
        <v>299</v>
      </c>
      <c r="B577" s="657"/>
      <c r="C577" s="657"/>
      <c r="D577" s="658"/>
      <c r="E577" s="424"/>
      <c r="F577" s="425"/>
      <c r="G577" s="426"/>
    </row>
    <row r="578" spans="1:7">
      <c r="A578" s="656" t="s">
        <v>300</v>
      </c>
      <c r="B578" s="657"/>
      <c r="C578" s="657"/>
      <c r="D578" s="658"/>
      <c r="E578" s="424"/>
      <c r="F578" s="425"/>
      <c r="G578" s="426"/>
    </row>
    <row r="579" spans="1:7">
      <c r="A579" s="656" t="s">
        <v>301</v>
      </c>
      <c r="B579" s="657"/>
      <c r="C579" s="657"/>
      <c r="D579" s="658"/>
      <c r="E579" s="424"/>
      <c r="F579" s="425"/>
      <c r="G579" s="426"/>
    </row>
    <row r="580" spans="1:7">
      <c r="A580" s="656" t="s">
        <v>302</v>
      </c>
      <c r="B580" s="657"/>
      <c r="C580" s="657"/>
      <c r="D580" s="658"/>
      <c r="E580" s="424"/>
      <c r="F580" s="425"/>
      <c r="G580" s="426"/>
    </row>
    <row r="581" spans="1:7">
      <c r="A581" s="656" t="s">
        <v>303</v>
      </c>
      <c r="B581" s="657"/>
      <c r="C581" s="657"/>
      <c r="D581" s="658"/>
      <c r="E581" s="424"/>
      <c r="F581" s="425"/>
      <c r="G581" s="426"/>
    </row>
    <row r="582" spans="1:7">
      <c r="A582" s="656" t="s">
        <v>304</v>
      </c>
      <c r="B582" s="657"/>
      <c r="C582" s="657"/>
      <c r="D582" s="658"/>
      <c r="E582" s="424"/>
      <c r="F582" s="425"/>
      <c r="G582" s="426"/>
    </row>
    <row r="583" spans="1:7">
      <c r="A583" s="662" t="s">
        <v>305</v>
      </c>
      <c r="B583" s="663"/>
      <c r="C583" s="663"/>
      <c r="D583" s="664"/>
      <c r="E583" s="427">
        <f>SUM(E584:E585)</f>
        <v>0</v>
      </c>
      <c r="F583" s="427">
        <f>SUM(F584:F585)</f>
        <v>0</v>
      </c>
      <c r="G583" s="423"/>
    </row>
    <row r="584" spans="1:7">
      <c r="A584" s="656" t="s">
        <v>306</v>
      </c>
      <c r="B584" s="657"/>
      <c r="C584" s="657"/>
      <c r="D584" s="658"/>
      <c r="E584" s="424"/>
      <c r="F584" s="425"/>
      <c r="G584" s="426"/>
    </row>
    <row r="585" spans="1:7">
      <c r="A585" s="656" t="s">
        <v>307</v>
      </c>
      <c r="B585" s="657"/>
      <c r="C585" s="657"/>
      <c r="D585" s="658"/>
      <c r="E585" s="424"/>
      <c r="F585" s="425"/>
      <c r="G585" s="426"/>
    </row>
    <row r="586" spans="1:7">
      <c r="A586" s="659" t="s">
        <v>308</v>
      </c>
      <c r="B586" s="660"/>
      <c r="C586" s="660"/>
      <c r="D586" s="661"/>
      <c r="E586" s="427">
        <f>SUM(E587:E588)</f>
        <v>0</v>
      </c>
      <c r="F586" s="427">
        <f>SUM(F587:F588)</f>
        <v>0</v>
      </c>
      <c r="G586" s="423"/>
    </row>
    <row r="587" spans="1:7">
      <c r="A587" s="656" t="s">
        <v>309</v>
      </c>
      <c r="B587" s="657"/>
      <c r="C587" s="657"/>
      <c r="D587" s="658"/>
      <c r="E587" s="424"/>
      <c r="F587" s="425"/>
      <c r="G587" s="426"/>
    </row>
    <row r="588" spans="1:7">
      <c r="A588" s="656" t="s">
        <v>310</v>
      </c>
      <c r="B588" s="657"/>
      <c r="C588" s="657"/>
      <c r="D588" s="658"/>
      <c r="E588" s="424"/>
      <c r="F588" s="425"/>
      <c r="G588" s="426"/>
    </row>
    <row r="589" spans="1:7">
      <c r="A589" s="659" t="s">
        <v>311</v>
      </c>
      <c r="B589" s="660"/>
      <c r="C589" s="660"/>
      <c r="D589" s="661"/>
      <c r="E589" s="427">
        <f>SUM(E590:E603)</f>
        <v>554</v>
      </c>
      <c r="F589" s="427">
        <f>SUM(F590:F603)</f>
        <v>632</v>
      </c>
      <c r="G589" s="423"/>
    </row>
    <row r="590" spans="1:7">
      <c r="A590" s="656" t="s">
        <v>312</v>
      </c>
      <c r="B590" s="657"/>
      <c r="C590" s="657"/>
      <c r="D590" s="658"/>
      <c r="E590" s="413"/>
      <c r="F590" s="414"/>
      <c r="G590" s="166"/>
    </row>
    <row r="591" spans="1:7">
      <c r="A591" s="656" t="s">
        <v>313</v>
      </c>
      <c r="B591" s="657"/>
      <c r="C591" s="657"/>
      <c r="D591" s="658"/>
      <c r="E591" s="413"/>
      <c r="F591" s="414"/>
      <c r="G591" s="166"/>
    </row>
    <row r="592" spans="1:7">
      <c r="A592" s="656" t="s">
        <v>314</v>
      </c>
      <c r="B592" s="657"/>
      <c r="C592" s="657"/>
      <c r="D592" s="658"/>
      <c r="E592" s="428"/>
      <c r="F592" s="429"/>
      <c r="G592" s="166"/>
    </row>
    <row r="593" spans="1:7">
      <c r="A593" s="656" t="s">
        <v>315</v>
      </c>
      <c r="B593" s="657"/>
      <c r="C593" s="657"/>
      <c r="D593" s="658"/>
      <c r="E593" s="413"/>
      <c r="F593" s="414"/>
      <c r="G593" s="166"/>
    </row>
    <row r="594" spans="1:7">
      <c r="A594" s="656" t="s">
        <v>316</v>
      </c>
      <c r="B594" s="657"/>
      <c r="C594" s="657"/>
      <c r="D594" s="658"/>
      <c r="E594" s="413"/>
      <c r="F594" s="414"/>
      <c r="G594" s="166"/>
    </row>
    <row r="595" spans="1:7">
      <c r="A595" s="656" t="s">
        <v>317</v>
      </c>
      <c r="B595" s="657"/>
      <c r="C595" s="657"/>
      <c r="D595" s="658"/>
      <c r="E595" s="413"/>
      <c r="F595" s="414"/>
      <c r="G595" s="166"/>
    </row>
    <row r="596" spans="1:7">
      <c r="A596" s="656" t="s">
        <v>318</v>
      </c>
      <c r="B596" s="657"/>
      <c r="C596" s="657"/>
      <c r="D596" s="658"/>
      <c r="E596" s="413"/>
      <c r="F596" s="414"/>
      <c r="G596" s="166"/>
    </row>
    <row r="597" spans="1:7">
      <c r="A597" s="656" t="s">
        <v>319</v>
      </c>
      <c r="B597" s="657"/>
      <c r="C597" s="657"/>
      <c r="D597" s="658"/>
      <c r="E597" s="413"/>
      <c r="F597" s="414"/>
      <c r="G597" s="166"/>
    </row>
    <row r="598" spans="1:7">
      <c r="A598" s="656" t="s">
        <v>320</v>
      </c>
      <c r="B598" s="657"/>
      <c r="C598" s="657"/>
      <c r="D598" s="658"/>
      <c r="E598" s="413"/>
      <c r="F598" s="414"/>
      <c r="G598" s="166"/>
    </row>
    <row r="599" spans="1:7">
      <c r="A599" s="637" t="s">
        <v>321</v>
      </c>
      <c r="B599" s="638"/>
      <c r="C599" s="638"/>
      <c r="D599" s="639"/>
      <c r="E599" s="413"/>
      <c r="F599" s="414"/>
      <c r="G599" s="166"/>
    </row>
    <row r="600" spans="1:7">
      <c r="A600" s="637" t="s">
        <v>322</v>
      </c>
      <c r="B600" s="638"/>
      <c r="C600" s="638"/>
      <c r="D600" s="639"/>
      <c r="E600" s="413"/>
      <c r="F600" s="414"/>
      <c r="G600" s="166"/>
    </row>
    <row r="601" spans="1:7">
      <c r="A601" s="637" t="s">
        <v>323</v>
      </c>
      <c r="B601" s="638"/>
      <c r="C601" s="638"/>
      <c r="D601" s="639"/>
      <c r="E601" s="413"/>
      <c r="F601" s="414"/>
      <c r="G601" s="166"/>
    </row>
    <row r="602" spans="1:7">
      <c r="A602" s="640" t="s">
        <v>324</v>
      </c>
      <c r="B602" s="641"/>
      <c r="C602" s="641"/>
      <c r="D602" s="642"/>
      <c r="E602" s="413"/>
      <c r="F602" s="414"/>
      <c r="G602" s="166"/>
    </row>
    <row r="603" spans="1:7" ht="14.25" thickBot="1">
      <c r="A603" s="643" t="s">
        <v>325</v>
      </c>
      <c r="B603" s="644"/>
      <c r="C603" s="644"/>
      <c r="D603" s="645"/>
      <c r="E603" s="413">
        <v>554</v>
      </c>
      <c r="F603" s="414">
        <v>632</v>
      </c>
      <c r="G603" s="166"/>
    </row>
    <row r="604" spans="1:7" ht="14.25" thickBot="1">
      <c r="A604" s="646" t="s">
        <v>326</v>
      </c>
      <c r="B604" s="647"/>
      <c r="C604" s="647"/>
      <c r="D604" s="648"/>
      <c r="E604" s="430">
        <f>SUM(E561+E570+E571+E572+E573+E574)</f>
        <v>16049.970000000001</v>
      </c>
      <c r="F604" s="430">
        <f>SUM(F561+F570+F571+F572+F573+F574)</f>
        <v>7884.69</v>
      </c>
      <c r="G604" s="410"/>
    </row>
    <row r="605" spans="1:7">
      <c r="A605" s="431"/>
      <c r="B605" s="431"/>
      <c r="C605" s="431"/>
      <c r="D605" s="431"/>
      <c r="E605" s="432"/>
      <c r="F605" s="432"/>
      <c r="G605" s="410"/>
    </row>
    <row r="606" spans="1:7">
      <c r="A606" s="431"/>
      <c r="B606" s="431"/>
      <c r="C606" s="431"/>
      <c r="D606" s="431"/>
      <c r="E606" s="432"/>
      <c r="F606" s="432"/>
      <c r="G606" s="410"/>
    </row>
    <row r="607" spans="1:7">
      <c r="A607" s="431"/>
      <c r="B607" s="431"/>
      <c r="C607" s="431"/>
      <c r="D607" s="431"/>
      <c r="E607" s="432"/>
      <c r="F607" s="432"/>
      <c r="G607" s="410"/>
    </row>
    <row r="608" spans="1:7">
      <c r="A608" s="431"/>
      <c r="B608" s="431"/>
      <c r="C608" s="431"/>
      <c r="D608" s="431"/>
      <c r="E608" s="432"/>
      <c r="F608" s="432"/>
      <c r="G608" s="410"/>
    </row>
    <row r="609" spans="1:4">
      <c r="A609" s="594" t="s">
        <v>327</v>
      </c>
      <c r="B609" s="595"/>
      <c r="C609" s="595"/>
      <c r="D609" s="595"/>
    </row>
    <row r="610" spans="1:4" ht="15.75" thickBot="1">
      <c r="A610" s="377"/>
      <c r="B610" s="377"/>
      <c r="C610" s="210"/>
    </row>
    <row r="611" spans="1:4" ht="15.75">
      <c r="A611" s="649" t="s">
        <v>328</v>
      </c>
      <c r="B611" s="650"/>
      <c r="C611" s="651" t="s">
        <v>269</v>
      </c>
      <c r="D611" s="651" t="s">
        <v>270</v>
      </c>
    </row>
    <row r="612" spans="1:4" ht="15.75" thickBot="1">
      <c r="A612" s="654"/>
      <c r="B612" s="655"/>
      <c r="C612" s="652"/>
      <c r="D612" s="653"/>
    </row>
    <row r="613" spans="1:4">
      <c r="A613" s="631" t="s">
        <v>329</v>
      </c>
      <c r="B613" s="632"/>
      <c r="C613" s="391">
        <v>168372.88</v>
      </c>
      <c r="D613" s="392">
        <v>19999.849999999999</v>
      </c>
    </row>
    <row r="614" spans="1:4">
      <c r="A614" s="633" t="s">
        <v>330</v>
      </c>
      <c r="B614" s="634"/>
      <c r="C614" s="386"/>
      <c r="D614" s="387"/>
    </row>
    <row r="615" spans="1:4">
      <c r="A615" s="635" t="s">
        <v>331</v>
      </c>
      <c r="B615" s="636"/>
      <c r="C615" s="386">
        <v>130459.52</v>
      </c>
      <c r="D615" s="387">
        <v>84977.22</v>
      </c>
    </row>
    <row r="616" spans="1:4">
      <c r="A616" s="627" t="s">
        <v>332</v>
      </c>
      <c r="B616" s="628"/>
      <c r="C616" s="386"/>
      <c r="D616" s="387"/>
    </row>
    <row r="617" spans="1:4">
      <c r="A617" s="623" t="s">
        <v>333</v>
      </c>
      <c r="B617" s="624"/>
      <c r="C617" s="386"/>
      <c r="D617" s="387"/>
    </row>
    <row r="618" spans="1:4">
      <c r="A618" s="623" t="s">
        <v>334</v>
      </c>
      <c r="B618" s="624"/>
      <c r="C618" s="386">
        <v>4414.1899999999996</v>
      </c>
      <c r="D618" s="387">
        <v>4676.43</v>
      </c>
    </row>
    <row r="619" spans="1:4">
      <c r="A619" s="623" t="s">
        <v>335</v>
      </c>
      <c r="B619" s="624"/>
      <c r="C619" s="386"/>
      <c r="D619" s="387"/>
    </row>
    <row r="620" spans="1:4" ht="21.75" customHeight="1">
      <c r="A620" s="625" t="s">
        <v>336</v>
      </c>
      <c r="B620" s="626"/>
      <c r="C620" s="386"/>
      <c r="D620" s="387"/>
    </row>
    <row r="621" spans="1:4">
      <c r="A621" s="627" t="s">
        <v>337</v>
      </c>
      <c r="B621" s="628"/>
      <c r="C621" s="433">
        <v>0</v>
      </c>
      <c r="D621" s="387">
        <v>0</v>
      </c>
    </row>
    <row r="622" spans="1:4" ht="14.25" thickBot="1">
      <c r="A622" s="629" t="s">
        <v>17</v>
      </c>
      <c r="B622" s="630"/>
      <c r="C622" s="434">
        <v>0</v>
      </c>
      <c r="D622" s="435">
        <v>0</v>
      </c>
    </row>
    <row r="623" spans="1:4" ht="16.5" thickBot="1">
      <c r="A623" s="542" t="s">
        <v>91</v>
      </c>
      <c r="B623" s="544"/>
      <c r="C623" s="436">
        <f>SUM(C613:C622)</f>
        <v>303246.59000000003</v>
      </c>
      <c r="D623" s="436">
        <f>SUM(D613:D622)</f>
        <v>109653.5</v>
      </c>
    </row>
    <row r="627" spans="1:6" ht="14.25">
      <c r="A627" s="545" t="s">
        <v>338</v>
      </c>
      <c r="B627" s="545"/>
      <c r="C627" s="545"/>
    </row>
    <row r="628" spans="1:6" ht="15" thickBot="1">
      <c r="A628" s="377"/>
      <c r="B628" s="377"/>
      <c r="C628" s="377"/>
    </row>
    <row r="629" spans="1:6" ht="26.25" thickBot="1">
      <c r="A629" s="614" t="s">
        <v>339</v>
      </c>
      <c r="B629" s="615"/>
      <c r="C629" s="615"/>
      <c r="D629" s="616"/>
      <c r="E629" s="380" t="s">
        <v>269</v>
      </c>
      <c r="F629" s="212" t="s">
        <v>270</v>
      </c>
    </row>
    <row r="630" spans="1:6" ht="14.25" thickBot="1">
      <c r="A630" s="530" t="s">
        <v>340</v>
      </c>
      <c r="B630" s="531"/>
      <c r="C630" s="531"/>
      <c r="D630" s="532"/>
      <c r="E630" s="437">
        <f>E631+E632+E633</f>
        <v>0</v>
      </c>
      <c r="F630" s="437">
        <f>F631+F632+F633</f>
        <v>0</v>
      </c>
    </row>
    <row r="631" spans="1:6">
      <c r="A631" s="617" t="s">
        <v>341</v>
      </c>
      <c r="B631" s="618"/>
      <c r="C631" s="618"/>
      <c r="D631" s="619"/>
      <c r="E631" s="438"/>
      <c r="F631" s="439"/>
    </row>
    <row r="632" spans="1:6">
      <c r="A632" s="517" t="s">
        <v>342</v>
      </c>
      <c r="B632" s="518"/>
      <c r="C632" s="518"/>
      <c r="D632" s="519"/>
      <c r="E632" s="440"/>
      <c r="F632" s="441"/>
    </row>
    <row r="633" spans="1:6" ht="14.25" thickBot="1">
      <c r="A633" s="605" t="s">
        <v>343</v>
      </c>
      <c r="B633" s="606"/>
      <c r="C633" s="606"/>
      <c r="D633" s="607"/>
      <c r="E633" s="442"/>
      <c r="F633" s="443"/>
    </row>
    <row r="634" spans="1:6" ht="14.25" thickBot="1">
      <c r="A634" s="620" t="s">
        <v>344</v>
      </c>
      <c r="B634" s="621"/>
      <c r="C634" s="621"/>
      <c r="D634" s="622"/>
      <c r="E634" s="437">
        <v>0</v>
      </c>
      <c r="F634" s="444">
        <v>0</v>
      </c>
    </row>
    <row r="635" spans="1:6" ht="14.25" thickBot="1">
      <c r="A635" s="611" t="s">
        <v>345</v>
      </c>
      <c r="B635" s="612"/>
      <c r="C635" s="612"/>
      <c r="D635" s="613"/>
      <c r="E635" s="445">
        <f>SUM(E636:E645)</f>
        <v>50120.72</v>
      </c>
      <c r="F635" s="445">
        <f>SUM(F636:F645)</f>
        <v>3926.7400000000002</v>
      </c>
    </row>
    <row r="636" spans="1:6">
      <c r="A636" s="533" t="s">
        <v>346</v>
      </c>
      <c r="B636" s="534"/>
      <c r="C636" s="534"/>
      <c r="D636" s="535"/>
      <c r="E636" s="446"/>
      <c r="F636" s="446"/>
    </row>
    <row r="637" spans="1:6">
      <c r="A637" s="536" t="s">
        <v>347</v>
      </c>
      <c r="B637" s="537"/>
      <c r="C637" s="537"/>
      <c r="D637" s="538"/>
      <c r="E637" s="447"/>
      <c r="F637" s="447"/>
    </row>
    <row r="638" spans="1:6">
      <c r="A638" s="536" t="s">
        <v>348</v>
      </c>
      <c r="B638" s="537"/>
      <c r="C638" s="537"/>
      <c r="D638" s="538"/>
      <c r="E638" s="440"/>
      <c r="F638" s="440"/>
    </row>
    <row r="639" spans="1:6">
      <c r="A639" s="536" t="s">
        <v>349</v>
      </c>
      <c r="B639" s="537"/>
      <c r="C639" s="537"/>
      <c r="D639" s="538"/>
      <c r="E639" s="440"/>
      <c r="F639" s="441"/>
    </row>
    <row r="640" spans="1:6">
      <c r="A640" s="536" t="s">
        <v>350</v>
      </c>
      <c r="B640" s="537"/>
      <c r="C640" s="537"/>
      <c r="D640" s="538"/>
      <c r="E640" s="440">
        <v>478.5</v>
      </c>
      <c r="F640" s="441">
        <v>2997.3</v>
      </c>
    </row>
    <row r="641" spans="1:6">
      <c r="A641" s="536" t="s">
        <v>351</v>
      </c>
      <c r="B641" s="537"/>
      <c r="C641" s="537"/>
      <c r="D641" s="538"/>
      <c r="E641" s="448"/>
      <c r="F641" s="449"/>
    </row>
    <row r="642" spans="1:6">
      <c r="A642" s="536" t="s">
        <v>352</v>
      </c>
      <c r="B642" s="537"/>
      <c r="C642" s="537"/>
      <c r="D642" s="538"/>
      <c r="E642" s="448"/>
      <c r="F642" s="449"/>
    </row>
    <row r="643" spans="1:6">
      <c r="A643" s="517" t="s">
        <v>353</v>
      </c>
      <c r="B643" s="518"/>
      <c r="C643" s="518"/>
      <c r="D643" s="519"/>
      <c r="E643" s="440"/>
      <c r="F643" s="441"/>
    </row>
    <row r="644" spans="1:6">
      <c r="A644" s="517" t="s">
        <v>354</v>
      </c>
      <c r="B644" s="518"/>
      <c r="C644" s="518"/>
      <c r="D644" s="519"/>
      <c r="E644" s="448"/>
      <c r="F644" s="449"/>
    </row>
    <row r="645" spans="1:6" ht="14.25" thickBot="1">
      <c r="A645" s="605" t="s">
        <v>355</v>
      </c>
      <c r="B645" s="606"/>
      <c r="C645" s="606"/>
      <c r="D645" s="607"/>
      <c r="E645" s="448">
        <v>49642.22</v>
      </c>
      <c r="F645" s="449">
        <v>929.44</v>
      </c>
    </row>
    <row r="646" spans="1:6" ht="14.25" thickBot="1">
      <c r="A646" s="608" t="s">
        <v>91</v>
      </c>
      <c r="B646" s="609"/>
      <c r="C646" s="609"/>
      <c r="D646" s="610"/>
      <c r="E646" s="264">
        <f>SUM(E630+E634+E635)</f>
        <v>50120.72</v>
      </c>
      <c r="F646" s="264">
        <f>SUM(F630+F634+F635)</f>
        <v>3926.7400000000002</v>
      </c>
    </row>
    <row r="659" spans="1:6">
      <c r="A659" s="594" t="s">
        <v>356</v>
      </c>
      <c r="B659" s="595"/>
      <c r="C659" s="595"/>
      <c r="D659" s="595"/>
    </row>
    <row r="660" spans="1:6" ht="15.75" thickBot="1">
      <c r="A660" s="377"/>
      <c r="B660" s="377"/>
      <c r="C660" s="210"/>
      <c r="D660" s="210"/>
    </row>
    <row r="661" spans="1:6" ht="26.25" thickBot="1">
      <c r="A661" s="546" t="s">
        <v>357</v>
      </c>
      <c r="B661" s="547"/>
      <c r="C661" s="547"/>
      <c r="D661" s="548"/>
      <c r="E661" s="380" t="s">
        <v>269</v>
      </c>
      <c r="F661" s="212" t="s">
        <v>270</v>
      </c>
    </row>
    <row r="662" spans="1:6" ht="30.75" customHeight="1" thickBot="1">
      <c r="A662" s="596" t="s">
        <v>358</v>
      </c>
      <c r="B662" s="597"/>
      <c r="C662" s="597"/>
      <c r="D662" s="598"/>
      <c r="E662" s="450"/>
      <c r="F662" s="450"/>
    </row>
    <row r="663" spans="1:6" ht="14.25" thickBot="1">
      <c r="A663" s="530" t="s">
        <v>359</v>
      </c>
      <c r="B663" s="531"/>
      <c r="C663" s="531"/>
      <c r="D663" s="532"/>
      <c r="E663" s="382">
        <f>SUM(E664+E665+E670)</f>
        <v>5.26</v>
      </c>
      <c r="F663" s="382">
        <f>SUM(F664+F665+F670)</f>
        <v>6.08</v>
      </c>
    </row>
    <row r="664" spans="1:6">
      <c r="A664" s="599" t="s">
        <v>360</v>
      </c>
      <c r="B664" s="600"/>
      <c r="C664" s="600"/>
      <c r="D664" s="601"/>
      <c r="E664" s="292"/>
      <c r="F664" s="292"/>
    </row>
    <row r="665" spans="1:6">
      <c r="A665" s="602" t="s">
        <v>361</v>
      </c>
      <c r="B665" s="603"/>
      <c r="C665" s="603"/>
      <c r="D665" s="604"/>
      <c r="E665" s="451">
        <f>SUM(E667:E669)</f>
        <v>0</v>
      </c>
      <c r="F665" s="451">
        <f>SUM(F667:F669)</f>
        <v>0</v>
      </c>
    </row>
    <row r="666" spans="1:6">
      <c r="A666" s="576" t="s">
        <v>362</v>
      </c>
      <c r="B666" s="577"/>
      <c r="C666" s="577"/>
      <c r="D666" s="578"/>
      <c r="E666" s="452"/>
      <c r="F666" s="452"/>
    </row>
    <row r="667" spans="1:6">
      <c r="A667" s="576" t="s">
        <v>363</v>
      </c>
      <c r="B667" s="577"/>
      <c r="C667" s="577"/>
      <c r="D667" s="578"/>
      <c r="E667" s="452"/>
      <c r="F667" s="452"/>
    </row>
    <row r="668" spans="1:6">
      <c r="A668" s="576" t="s">
        <v>364</v>
      </c>
      <c r="B668" s="577"/>
      <c r="C668" s="577"/>
      <c r="D668" s="578"/>
      <c r="E668" s="386"/>
      <c r="F668" s="386"/>
    </row>
    <row r="669" spans="1:6">
      <c r="A669" s="576" t="s">
        <v>365</v>
      </c>
      <c r="B669" s="577"/>
      <c r="C669" s="577"/>
      <c r="D669" s="578"/>
      <c r="E669" s="386"/>
      <c r="F669" s="386"/>
    </row>
    <row r="670" spans="1:6">
      <c r="A670" s="591" t="s">
        <v>366</v>
      </c>
      <c r="B670" s="592"/>
      <c r="C670" s="592"/>
      <c r="D670" s="593"/>
      <c r="E670" s="451">
        <f>SUM(E671:E675)</f>
        <v>5.26</v>
      </c>
      <c r="F670" s="451">
        <f>SUM(F671:F675)</f>
        <v>6.08</v>
      </c>
    </row>
    <row r="671" spans="1:6">
      <c r="A671" s="576" t="s">
        <v>367</v>
      </c>
      <c r="B671" s="577"/>
      <c r="C671" s="577"/>
      <c r="D671" s="578"/>
      <c r="E671" s="386"/>
      <c r="F671" s="386"/>
    </row>
    <row r="672" spans="1:6">
      <c r="A672" s="576" t="s">
        <v>368</v>
      </c>
      <c r="B672" s="577"/>
      <c r="C672" s="577"/>
      <c r="D672" s="578"/>
      <c r="E672" s="386"/>
      <c r="F672" s="386"/>
    </row>
    <row r="673" spans="1:6">
      <c r="A673" s="579" t="s">
        <v>369</v>
      </c>
      <c r="B673" s="580"/>
      <c r="C673" s="580"/>
      <c r="D673" s="581"/>
      <c r="E673" s="386"/>
      <c r="F673" s="386"/>
    </row>
    <row r="674" spans="1:6">
      <c r="A674" s="579" t="s">
        <v>370</v>
      </c>
      <c r="B674" s="580"/>
      <c r="C674" s="580"/>
      <c r="D674" s="581"/>
      <c r="E674" s="386"/>
      <c r="F674" s="386"/>
    </row>
    <row r="675" spans="1:6" ht="14.25" thickBot="1">
      <c r="A675" s="582" t="s">
        <v>371</v>
      </c>
      <c r="B675" s="583"/>
      <c r="C675" s="583"/>
      <c r="D675" s="584"/>
      <c r="E675" s="389">
        <v>5.26</v>
      </c>
      <c r="F675" s="389">
        <v>6.08</v>
      </c>
    </row>
    <row r="676" spans="1:6" ht="14.25" thickBot="1">
      <c r="A676" s="585" t="s">
        <v>372</v>
      </c>
      <c r="B676" s="586"/>
      <c r="C676" s="586"/>
      <c r="D676" s="587"/>
      <c r="E676" s="453">
        <f>SUM(E662+E663)</f>
        <v>5.26</v>
      </c>
      <c r="F676" s="453">
        <f>SUM(F662+F663)</f>
        <v>6.08</v>
      </c>
    </row>
    <row r="680" spans="1:6" ht="14.25">
      <c r="A680" s="34" t="s">
        <v>373</v>
      </c>
      <c r="B680" s="2"/>
      <c r="C680" s="2"/>
    </row>
    <row r="681" spans="1:6" ht="14.25" thickBot="1">
      <c r="A681"/>
      <c r="B681"/>
      <c r="C681"/>
    </row>
    <row r="682" spans="1:6" ht="32.25" thickBot="1">
      <c r="A682" s="588"/>
      <c r="B682" s="589"/>
      <c r="C682" s="589"/>
      <c r="D682" s="590"/>
      <c r="E682" s="347" t="s">
        <v>269</v>
      </c>
      <c r="F682" s="454" t="s">
        <v>270</v>
      </c>
    </row>
    <row r="683" spans="1:6" ht="14.25" thickBot="1">
      <c r="A683" s="561" t="s">
        <v>374</v>
      </c>
      <c r="B683" s="562"/>
      <c r="C683" s="562"/>
      <c r="D683" s="563"/>
      <c r="E683" s="382">
        <f>SUM(E684:E685)</f>
        <v>0</v>
      </c>
      <c r="F683" s="382">
        <f>SUM(F684:F685)</f>
        <v>0</v>
      </c>
    </row>
    <row r="684" spans="1:6">
      <c r="A684" s="564" t="s">
        <v>375</v>
      </c>
      <c r="B684" s="565"/>
      <c r="C684" s="565"/>
      <c r="D684" s="566"/>
      <c r="E684" s="384"/>
      <c r="F684" s="455"/>
    </row>
    <row r="685" spans="1:6" ht="14.25" thickBot="1">
      <c r="A685" s="567" t="s">
        <v>376</v>
      </c>
      <c r="B685" s="568"/>
      <c r="C685" s="568"/>
      <c r="D685" s="569"/>
      <c r="E685" s="399"/>
      <c r="F685" s="456"/>
    </row>
    <row r="686" spans="1:6" ht="14.25" thickBot="1">
      <c r="A686" s="549" t="s">
        <v>377</v>
      </c>
      <c r="B686" s="550"/>
      <c r="C686" s="550"/>
      <c r="D686" s="551"/>
      <c r="E686" s="382">
        <f>SUM(E687:E688)</f>
        <v>18.03</v>
      </c>
      <c r="F686" s="382">
        <f>SUM(F687:F688)</f>
        <v>33.57</v>
      </c>
    </row>
    <row r="687" spans="1:6" ht="22.5" customHeight="1">
      <c r="A687" s="570" t="s">
        <v>378</v>
      </c>
      <c r="B687" s="571"/>
      <c r="C687" s="571"/>
      <c r="D687" s="572"/>
      <c r="E687" s="391"/>
      <c r="F687" s="392"/>
    </row>
    <row r="688" spans="1:6" ht="15.75" customHeight="1" thickBot="1">
      <c r="A688" s="573" t="s">
        <v>379</v>
      </c>
      <c r="B688" s="574"/>
      <c r="C688" s="574"/>
      <c r="D688" s="575"/>
      <c r="E688" s="434">
        <v>18.03</v>
      </c>
      <c r="F688" s="435">
        <v>33.57</v>
      </c>
    </row>
    <row r="689" spans="1:6" ht="14.25" thickBot="1">
      <c r="A689" s="549" t="s">
        <v>380</v>
      </c>
      <c r="B689" s="550"/>
      <c r="C689" s="550"/>
      <c r="D689" s="551"/>
      <c r="E689" s="382">
        <f>SUM(E690:E695)</f>
        <v>0</v>
      </c>
      <c r="F689" s="382">
        <f>SUM(F690:F695)</f>
        <v>0</v>
      </c>
    </row>
    <row r="690" spans="1:6">
      <c r="A690" s="552" t="s">
        <v>381</v>
      </c>
      <c r="B690" s="553"/>
      <c r="C690" s="553"/>
      <c r="D690" s="554"/>
      <c r="E690" s="391"/>
      <c r="F690" s="392"/>
    </row>
    <row r="691" spans="1:6">
      <c r="A691" s="555" t="s">
        <v>382</v>
      </c>
      <c r="B691" s="556"/>
      <c r="C691" s="556"/>
      <c r="D691" s="557"/>
      <c r="E691" s="391"/>
      <c r="F691" s="392"/>
    </row>
    <row r="692" spans="1:6">
      <c r="A692" s="558" t="s">
        <v>383</v>
      </c>
      <c r="B692" s="559"/>
      <c r="C692" s="559"/>
      <c r="D692" s="560"/>
      <c r="E692" s="386"/>
      <c r="F692" s="387"/>
    </row>
    <row r="693" spans="1:6">
      <c r="A693" s="558" t="s">
        <v>384</v>
      </c>
      <c r="B693" s="559"/>
      <c r="C693" s="559"/>
      <c r="D693" s="560"/>
      <c r="E693" s="434"/>
      <c r="F693" s="435"/>
    </row>
    <row r="694" spans="1:6">
      <c r="A694" s="558" t="s">
        <v>385</v>
      </c>
      <c r="B694" s="559"/>
      <c r="C694" s="559"/>
      <c r="D694" s="560"/>
      <c r="E694" s="434"/>
      <c r="F694" s="435"/>
    </row>
    <row r="695" spans="1:6" ht="14.25" thickBot="1">
      <c r="A695" s="539" t="s">
        <v>386</v>
      </c>
      <c r="B695" s="540"/>
      <c r="C695" s="540"/>
      <c r="D695" s="541"/>
      <c r="E695" s="434"/>
      <c r="F695" s="435"/>
    </row>
    <row r="696" spans="1:6" ht="16.5" thickBot="1">
      <c r="A696" s="542" t="s">
        <v>91</v>
      </c>
      <c r="B696" s="543"/>
      <c r="C696" s="543"/>
      <c r="D696" s="544"/>
      <c r="E696" s="457">
        <f>SUM(E683+E686+E689)</f>
        <v>18.03</v>
      </c>
      <c r="F696" s="457">
        <f>SUM(F683+F686+F689)</f>
        <v>33.57</v>
      </c>
    </row>
    <row r="697" spans="1:6" ht="15.75">
      <c r="A697" s="458"/>
      <c r="B697" s="458"/>
      <c r="C697" s="458"/>
      <c r="D697" s="458"/>
      <c r="E697" s="459"/>
      <c r="F697" s="459"/>
    </row>
    <row r="698" spans="1:6">
      <c r="A698" s="460"/>
      <c r="B698" s="460"/>
      <c r="C698" s="460"/>
      <c r="D698" s="460"/>
      <c r="E698" s="460"/>
      <c r="F698" s="460"/>
    </row>
    <row r="699" spans="1:6" ht="15.75">
      <c r="A699" s="461"/>
      <c r="B699" s="461"/>
      <c r="C699" s="461"/>
      <c r="D699" s="461"/>
      <c r="E699" s="462"/>
      <c r="F699" s="462"/>
    </row>
    <row r="700" spans="1:6" ht="15.75">
      <c r="A700" s="461"/>
      <c r="B700" s="461"/>
      <c r="C700" s="461"/>
      <c r="D700" s="461"/>
      <c r="E700" s="462"/>
      <c r="F700" s="462"/>
    </row>
    <row r="701" spans="1:6" ht="15.75">
      <c r="A701" s="458"/>
      <c r="B701" s="458"/>
      <c r="C701" s="458"/>
      <c r="D701" s="458"/>
      <c r="E701" s="459"/>
      <c r="F701" s="459"/>
    </row>
    <row r="702" spans="1:6" ht="15.75">
      <c r="A702" s="458"/>
      <c r="B702" s="458"/>
      <c r="C702" s="458"/>
      <c r="D702" s="458"/>
      <c r="E702" s="459"/>
      <c r="F702" s="459"/>
    </row>
    <row r="705" spans="1:6" ht="14.25">
      <c r="A705" s="545" t="s">
        <v>387</v>
      </c>
      <c r="B705" s="545"/>
      <c r="C705" s="545"/>
    </row>
    <row r="706" spans="1:6" ht="14.25" thickBot="1">
      <c r="A706" s="378"/>
      <c r="B706" s="189"/>
      <c r="C706" s="189"/>
    </row>
    <row r="707" spans="1:6" ht="26.25" thickBot="1">
      <c r="A707" s="546"/>
      <c r="B707" s="547"/>
      <c r="C707" s="547"/>
      <c r="D707" s="548"/>
      <c r="E707" s="380" t="s">
        <v>269</v>
      </c>
      <c r="F707" s="212" t="s">
        <v>270</v>
      </c>
    </row>
    <row r="708" spans="1:6" ht="14.25" thickBot="1">
      <c r="A708" s="530" t="s">
        <v>377</v>
      </c>
      <c r="B708" s="531"/>
      <c r="C708" s="531"/>
      <c r="D708" s="532"/>
      <c r="E708" s="382">
        <f>E709+E710</f>
        <v>0</v>
      </c>
      <c r="F708" s="382">
        <f>F709+F710</f>
        <v>0</v>
      </c>
    </row>
    <row r="709" spans="1:6">
      <c r="A709" s="533" t="s">
        <v>388</v>
      </c>
      <c r="B709" s="534"/>
      <c r="C709" s="534"/>
      <c r="D709" s="535"/>
      <c r="E709" s="384"/>
      <c r="F709" s="455"/>
    </row>
    <row r="710" spans="1:6" ht="14.25" thickBot="1">
      <c r="A710" s="527" t="s">
        <v>389</v>
      </c>
      <c r="B710" s="528"/>
      <c r="C710" s="528"/>
      <c r="D710" s="529"/>
      <c r="E710" s="389"/>
      <c r="F710" s="390"/>
    </row>
    <row r="711" spans="1:6" ht="14.25" thickBot="1">
      <c r="A711" s="530" t="s">
        <v>390</v>
      </c>
      <c r="B711" s="531"/>
      <c r="C711" s="531"/>
      <c r="D711" s="532"/>
      <c r="E711" s="382">
        <f>SUM(E712:E719)</f>
        <v>0</v>
      </c>
      <c r="F711" s="382">
        <f>SUM(F712:F719)</f>
        <v>0</v>
      </c>
    </row>
    <row r="712" spans="1:6">
      <c r="A712" s="533" t="s">
        <v>391</v>
      </c>
      <c r="B712" s="534"/>
      <c r="C712" s="534"/>
      <c r="D712" s="535"/>
      <c r="E712" s="391"/>
      <c r="F712" s="391"/>
    </row>
    <row r="713" spans="1:6">
      <c r="A713" s="536" t="s">
        <v>392</v>
      </c>
      <c r="B713" s="537"/>
      <c r="C713" s="537"/>
      <c r="D713" s="538"/>
      <c r="E713" s="386"/>
      <c r="F713" s="386"/>
    </row>
    <row r="714" spans="1:6">
      <c r="A714" s="536" t="s">
        <v>393</v>
      </c>
      <c r="B714" s="537"/>
      <c r="C714" s="537"/>
      <c r="D714" s="538"/>
      <c r="E714" s="386"/>
      <c r="F714" s="386"/>
    </row>
    <row r="715" spans="1:6">
      <c r="A715" s="517" t="s">
        <v>394</v>
      </c>
      <c r="B715" s="518"/>
      <c r="C715" s="518"/>
      <c r="D715" s="519"/>
      <c r="E715" s="386"/>
      <c r="F715" s="386"/>
    </row>
    <row r="716" spans="1:6">
      <c r="A716" s="517" t="s">
        <v>395</v>
      </c>
      <c r="B716" s="518"/>
      <c r="C716" s="518"/>
      <c r="D716" s="519"/>
      <c r="E716" s="434"/>
      <c r="F716" s="434"/>
    </row>
    <row r="717" spans="1:6">
      <c r="A717" s="517" t="s">
        <v>396</v>
      </c>
      <c r="B717" s="518"/>
      <c r="C717" s="518"/>
      <c r="D717" s="519"/>
      <c r="E717" s="434"/>
      <c r="F717" s="434"/>
    </row>
    <row r="718" spans="1:6">
      <c r="A718" s="517" t="s">
        <v>397</v>
      </c>
      <c r="B718" s="518"/>
      <c r="C718" s="518"/>
      <c r="D718" s="519"/>
      <c r="E718" s="434"/>
      <c r="F718" s="434"/>
    </row>
    <row r="719" spans="1:6" ht="14.25" thickBot="1">
      <c r="A719" s="520" t="s">
        <v>141</v>
      </c>
      <c r="B719" s="521"/>
      <c r="C719" s="521"/>
      <c r="D719" s="522"/>
      <c r="E719" s="434"/>
      <c r="F719" s="434"/>
    </row>
    <row r="720" spans="1:6" ht="14.25" thickBot="1">
      <c r="A720" s="523"/>
      <c r="B720" s="524"/>
      <c r="C720" s="524"/>
      <c r="D720" s="525"/>
      <c r="E720" s="264">
        <f>SUM(E708+E711)</f>
        <v>0</v>
      </c>
      <c r="F720" s="264">
        <f>SUM(F708+F711)</f>
        <v>0</v>
      </c>
    </row>
    <row r="724" spans="1:6" ht="15.75">
      <c r="A724" s="526" t="s">
        <v>398</v>
      </c>
      <c r="B724" s="526"/>
      <c r="C724" s="526"/>
      <c r="D724" s="526"/>
      <c r="E724" s="526"/>
      <c r="F724" s="526"/>
    </row>
    <row r="725" spans="1:6" ht="14.25" thickBot="1">
      <c r="A725" s="463"/>
      <c r="B725" s="249"/>
      <c r="C725" s="249"/>
      <c r="D725" s="249"/>
      <c r="E725" s="249"/>
      <c r="F725" s="249"/>
    </row>
    <row r="726" spans="1:6" ht="14.25" thickBot="1">
      <c r="A726" s="506" t="s">
        <v>399</v>
      </c>
      <c r="B726" s="507"/>
      <c r="C726" s="510" t="s">
        <v>258</v>
      </c>
      <c r="D726" s="511"/>
      <c r="E726" s="511"/>
      <c r="F726" s="512"/>
    </row>
    <row r="727" spans="1:6" ht="14.25" thickBot="1">
      <c r="A727" s="508"/>
      <c r="B727" s="509"/>
      <c r="C727" s="464" t="s">
        <v>400</v>
      </c>
      <c r="D727" s="234" t="s">
        <v>401</v>
      </c>
      <c r="E727" s="465" t="s">
        <v>271</v>
      </c>
      <c r="F727" s="234" t="s">
        <v>275</v>
      </c>
    </row>
    <row r="728" spans="1:6">
      <c r="A728" s="513" t="s">
        <v>402</v>
      </c>
      <c r="B728" s="514"/>
      <c r="C728" s="466">
        <f>SUM(C729:C731)</f>
        <v>206.84</v>
      </c>
      <c r="D728" s="466">
        <f>SUM(D729:D731)</f>
        <v>0</v>
      </c>
      <c r="E728" s="466">
        <f>SUM(E729:E731)</f>
        <v>0</v>
      </c>
      <c r="F728" s="180">
        <f>SUM(F729:F731)</f>
        <v>3677.26</v>
      </c>
    </row>
    <row r="729" spans="1:6">
      <c r="A729" s="515" t="s">
        <v>403</v>
      </c>
      <c r="B729" s="516"/>
      <c r="C729" s="466">
        <v>206.84</v>
      </c>
      <c r="D729" s="180">
        <v>0</v>
      </c>
      <c r="E729" s="467">
        <v>0</v>
      </c>
      <c r="F729" s="180">
        <v>3677.26</v>
      </c>
    </row>
    <row r="730" spans="1:6">
      <c r="A730" s="515" t="s">
        <v>404</v>
      </c>
      <c r="B730" s="516"/>
      <c r="C730" s="466"/>
      <c r="D730" s="180"/>
      <c r="E730" s="467"/>
      <c r="F730" s="180"/>
    </row>
    <row r="731" spans="1:6">
      <c r="A731" s="515" t="s">
        <v>404</v>
      </c>
      <c r="B731" s="516"/>
      <c r="C731" s="466"/>
      <c r="D731" s="180"/>
      <c r="E731" s="467"/>
      <c r="F731" s="180"/>
    </row>
    <row r="732" spans="1:6">
      <c r="A732" s="496" t="s">
        <v>405</v>
      </c>
      <c r="B732" s="497"/>
      <c r="C732" s="466">
        <v>0</v>
      </c>
      <c r="D732" s="180">
        <v>0</v>
      </c>
      <c r="E732" s="467">
        <v>0</v>
      </c>
      <c r="F732" s="180"/>
    </row>
    <row r="733" spans="1:6" ht="14.25" thickBot="1">
      <c r="A733" s="498" t="s">
        <v>406</v>
      </c>
      <c r="B733" s="499"/>
      <c r="C733" s="468">
        <v>0</v>
      </c>
      <c r="D733" s="469">
        <v>0</v>
      </c>
      <c r="E733" s="470">
        <v>0</v>
      </c>
      <c r="F733" s="469">
        <v>3548</v>
      </c>
    </row>
    <row r="734" spans="1:6" ht="14.25" thickBot="1">
      <c r="A734" s="500" t="s">
        <v>142</v>
      </c>
      <c r="B734" s="501"/>
      <c r="C734" s="471">
        <f>C728+C732+C733</f>
        <v>206.84</v>
      </c>
      <c r="D734" s="471">
        <f>D728+D732+D733</f>
        <v>0</v>
      </c>
      <c r="E734" s="471">
        <f>E728+E732+E733</f>
        <v>0</v>
      </c>
      <c r="F734" s="472">
        <f>F728+F732+F733</f>
        <v>7225.26</v>
      </c>
    </row>
    <row r="737" spans="1:6" ht="30" customHeight="1">
      <c r="A737" s="502" t="s">
        <v>407</v>
      </c>
      <c r="B737" s="502"/>
      <c r="C737" s="502"/>
      <c r="D737" s="502"/>
      <c r="E737" s="503"/>
      <c r="F737" s="503"/>
    </row>
    <row r="739" spans="1:6" ht="15">
      <c r="A739" s="491" t="s">
        <v>408</v>
      </c>
      <c r="B739" s="491"/>
      <c r="C739" s="491"/>
      <c r="D739" s="491"/>
    </row>
    <row r="740" spans="1:6" ht="14.25" thickBot="1">
      <c r="A740" s="123"/>
      <c r="B740" s="249"/>
      <c r="C740" s="249"/>
      <c r="D740" s="249"/>
    </row>
    <row r="741" spans="1:6" ht="51.75" thickBot="1">
      <c r="A741" s="504" t="s">
        <v>34</v>
      </c>
      <c r="B741" s="505"/>
      <c r="C741" s="237" t="s">
        <v>409</v>
      </c>
      <c r="D741" s="237" t="s">
        <v>410</v>
      </c>
    </row>
    <row r="742" spans="1:6" ht="14.25" thickBot="1">
      <c r="A742" s="489" t="s">
        <v>411</v>
      </c>
      <c r="B742" s="490"/>
      <c r="C742" s="473">
        <v>59</v>
      </c>
      <c r="D742" s="474">
        <v>66</v>
      </c>
    </row>
    <row r="751" spans="1:6" ht="24" customHeight="1">
      <c r="A751" s="491" t="s">
        <v>412</v>
      </c>
      <c r="B751" s="491"/>
      <c r="C751" s="491"/>
      <c r="D751" s="491"/>
      <c r="E751" s="491"/>
      <c r="F751" s="491"/>
    </row>
    <row r="752" spans="1:6" ht="16.5" thickBot="1">
      <c r="A752" s="249"/>
      <c r="B752" s="475"/>
      <c r="C752" s="475"/>
      <c r="D752" s="249"/>
      <c r="E752" s="249"/>
    </row>
    <row r="753" spans="1:5" ht="51.75" thickBot="1">
      <c r="A753" s="464" t="s">
        <v>413</v>
      </c>
      <c r="B753" s="234" t="s">
        <v>414</v>
      </c>
      <c r="C753" s="234" t="s">
        <v>157</v>
      </c>
      <c r="D753" s="127" t="s">
        <v>415</v>
      </c>
      <c r="E753" s="126" t="s">
        <v>416</v>
      </c>
    </row>
    <row r="754" spans="1:5">
      <c r="A754" s="476" t="s">
        <v>88</v>
      </c>
      <c r="B754" s="176" t="s">
        <v>417</v>
      </c>
      <c r="C754" s="176"/>
      <c r="D754" s="477" t="s">
        <v>417</v>
      </c>
      <c r="E754" s="176" t="s">
        <v>417</v>
      </c>
    </row>
    <row r="755" spans="1:5">
      <c r="A755" s="478" t="s">
        <v>89</v>
      </c>
      <c r="B755" s="146"/>
      <c r="C755" s="146"/>
      <c r="D755" s="145"/>
      <c r="E755" s="146"/>
    </row>
    <row r="756" spans="1:5">
      <c r="A756" s="478" t="s">
        <v>418</v>
      </c>
      <c r="B756" s="146"/>
      <c r="C756" s="146"/>
      <c r="D756" s="145"/>
      <c r="E756" s="146"/>
    </row>
    <row r="757" spans="1:5">
      <c r="A757" s="478" t="s">
        <v>419</v>
      </c>
      <c r="B757" s="146"/>
      <c r="C757" s="146"/>
      <c r="D757" s="145"/>
      <c r="E757" s="146"/>
    </row>
    <row r="758" spans="1:5">
      <c r="A758" s="478" t="s">
        <v>420</v>
      </c>
      <c r="B758" s="146"/>
      <c r="C758" s="146"/>
      <c r="D758" s="145"/>
      <c r="E758" s="146"/>
    </row>
    <row r="759" spans="1:5">
      <c r="A759" s="478" t="s">
        <v>421</v>
      </c>
      <c r="B759" s="146"/>
      <c r="C759" s="146"/>
      <c r="D759" s="145"/>
      <c r="E759" s="146"/>
    </row>
    <row r="760" spans="1:5">
      <c r="A760" s="478" t="s">
        <v>422</v>
      </c>
      <c r="B760" s="146"/>
      <c r="C760" s="146"/>
      <c r="D760" s="145"/>
      <c r="E760" s="146"/>
    </row>
    <row r="761" spans="1:5" ht="14.25" thickBot="1">
      <c r="A761" s="479" t="s">
        <v>423</v>
      </c>
      <c r="B761" s="480"/>
      <c r="C761" s="480"/>
      <c r="D761" s="481"/>
      <c r="E761" s="480"/>
    </row>
    <row r="765" spans="1:5" ht="14.25">
      <c r="A765" s="346" t="s">
        <v>424</v>
      </c>
      <c r="B765" s="482"/>
      <c r="C765" s="482"/>
      <c r="D765" s="482"/>
      <c r="E765" s="482"/>
    </row>
    <row r="766" spans="1:5" ht="16.5" thickBot="1">
      <c r="A766" s="249"/>
      <c r="B766" s="475"/>
      <c r="C766" s="475"/>
      <c r="D766" s="249"/>
      <c r="E766" s="249"/>
    </row>
    <row r="767" spans="1:5" ht="63.75" thickBot="1">
      <c r="A767" s="483" t="s">
        <v>413</v>
      </c>
      <c r="B767" s="484" t="s">
        <v>414</v>
      </c>
      <c r="C767" s="484" t="s">
        <v>157</v>
      </c>
      <c r="D767" s="485" t="s">
        <v>425</v>
      </c>
      <c r="E767" s="486" t="s">
        <v>416</v>
      </c>
    </row>
    <row r="768" spans="1:5">
      <c r="A768" s="476" t="s">
        <v>88</v>
      </c>
      <c r="B768" s="176" t="s">
        <v>417</v>
      </c>
      <c r="C768" s="176"/>
      <c r="D768" s="176" t="s">
        <v>417</v>
      </c>
      <c r="E768" s="176" t="s">
        <v>417</v>
      </c>
    </row>
    <row r="769" spans="1:7">
      <c r="A769" s="478" t="s">
        <v>89</v>
      </c>
      <c r="B769" s="146"/>
      <c r="C769" s="146"/>
      <c r="D769" s="145"/>
      <c r="E769" s="146"/>
    </row>
    <row r="770" spans="1:7">
      <c r="A770" s="478" t="s">
        <v>418</v>
      </c>
      <c r="B770" s="146"/>
      <c r="C770" s="146"/>
      <c r="D770" s="145"/>
      <c r="E770" s="146"/>
    </row>
    <row r="771" spans="1:7">
      <c r="A771" s="478" t="s">
        <v>419</v>
      </c>
      <c r="B771" s="146"/>
      <c r="C771" s="146"/>
      <c r="D771" s="145"/>
      <c r="E771" s="146"/>
    </row>
    <row r="772" spans="1:7">
      <c r="A772" s="478" t="s">
        <v>420</v>
      </c>
      <c r="B772" s="146"/>
      <c r="C772" s="146"/>
      <c r="D772" s="145"/>
      <c r="E772" s="146"/>
    </row>
    <row r="773" spans="1:7">
      <c r="A773" s="478" t="s">
        <v>421</v>
      </c>
      <c r="B773" s="146"/>
      <c r="C773" s="146"/>
      <c r="D773" s="145"/>
      <c r="E773" s="146"/>
    </row>
    <row r="774" spans="1:7">
      <c r="A774" s="478" t="s">
        <v>422</v>
      </c>
      <c r="B774" s="146"/>
      <c r="C774" s="146"/>
      <c r="D774" s="145"/>
      <c r="E774" s="146"/>
    </row>
    <row r="775" spans="1:7" ht="14.25" thickBot="1">
      <c r="A775" s="479" t="s">
        <v>423</v>
      </c>
      <c r="B775" s="480"/>
      <c r="C775" s="480"/>
      <c r="D775" s="481"/>
      <c r="E775" s="480"/>
    </row>
    <row r="783" spans="1:7" ht="15">
      <c r="A783" s="487"/>
      <c r="B783" s="487"/>
      <c r="C783" s="492"/>
      <c r="D783" s="493"/>
      <c r="E783" s="487"/>
      <c r="F783" s="487"/>
    </row>
    <row r="784" spans="1:7" ht="30">
      <c r="A784" s="488" t="s">
        <v>426</v>
      </c>
      <c r="B784" s="488"/>
      <c r="C784" s="492"/>
      <c r="D784" s="493"/>
      <c r="E784" s="488"/>
      <c r="F784" s="494" t="s">
        <v>427</v>
      </c>
      <c r="G784" s="494"/>
    </row>
    <row r="785" spans="1:7" ht="15">
      <c r="A785" s="488" t="s">
        <v>428</v>
      </c>
      <c r="B785" s="210"/>
      <c r="C785" s="494" t="s">
        <v>429</v>
      </c>
      <c r="D785" s="495"/>
      <c r="E785" s="488"/>
      <c r="F785" s="494" t="s">
        <v>430</v>
      </c>
      <c r="G785" s="494"/>
    </row>
  </sheetData>
  <mergeCells count="423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50:B50"/>
    <mergeCell ref="C50:C52"/>
    <mergeCell ref="A51:B51"/>
    <mergeCell ref="A52:B52"/>
    <mergeCell ref="F8:F9"/>
    <mergeCell ref="G8:G9"/>
    <mergeCell ref="H8:H9"/>
    <mergeCell ref="I8:I9"/>
    <mergeCell ref="A10:I10"/>
    <mergeCell ref="A20:I20"/>
    <mergeCell ref="A59:B59"/>
    <mergeCell ref="A60:B60"/>
    <mergeCell ref="A61:B61"/>
    <mergeCell ref="A62:C62"/>
    <mergeCell ref="A63:B63"/>
    <mergeCell ref="A64:B64"/>
    <mergeCell ref="A53:C53"/>
    <mergeCell ref="A54:B54"/>
    <mergeCell ref="A55:B55"/>
    <mergeCell ref="A56:B56"/>
    <mergeCell ref="A57:B57"/>
    <mergeCell ref="A58:B58"/>
    <mergeCell ref="A71:C71"/>
    <mergeCell ref="A72:B72"/>
    <mergeCell ref="A73:B73"/>
    <mergeCell ref="A74:B74"/>
    <mergeCell ref="A75:B75"/>
    <mergeCell ref="A76:C76"/>
    <mergeCell ref="A65:B65"/>
    <mergeCell ref="A66:B66"/>
    <mergeCell ref="A67:B67"/>
    <mergeCell ref="A68:B68"/>
    <mergeCell ref="A69:B69"/>
    <mergeCell ref="A70:B70"/>
    <mergeCell ref="G135:I135"/>
    <mergeCell ref="A143:C143"/>
    <mergeCell ref="A144:C144"/>
    <mergeCell ref="A77:B77"/>
    <mergeCell ref="A78:B78"/>
    <mergeCell ref="A96:E96"/>
    <mergeCell ref="A120:C120"/>
    <mergeCell ref="A121:C121"/>
    <mergeCell ref="A133:G133"/>
    <mergeCell ref="A150:D150"/>
    <mergeCell ref="A151:C151"/>
    <mergeCell ref="A152:B152"/>
    <mergeCell ref="A153:B153"/>
    <mergeCell ref="A154:B154"/>
    <mergeCell ref="A155:B155"/>
    <mergeCell ref="A134:C134"/>
    <mergeCell ref="A135:A136"/>
    <mergeCell ref="B135:F135"/>
    <mergeCell ref="A179:B179"/>
    <mergeCell ref="A189:I189"/>
    <mergeCell ref="A191:D192"/>
    <mergeCell ref="E191:E192"/>
    <mergeCell ref="F191:H191"/>
    <mergeCell ref="I191:I192"/>
    <mergeCell ref="A156:B156"/>
    <mergeCell ref="A157:B157"/>
    <mergeCell ref="A158:B158"/>
    <mergeCell ref="A159:B159"/>
    <mergeCell ref="A170:I170"/>
    <mergeCell ref="A172:B172"/>
    <mergeCell ref="A208:G208"/>
    <mergeCell ref="A210:B210"/>
    <mergeCell ref="A211:B211"/>
    <mergeCell ref="A212:B212"/>
    <mergeCell ref="A213:B213"/>
    <mergeCell ref="A214:B214"/>
    <mergeCell ref="B193:D193"/>
    <mergeCell ref="B194:D194"/>
    <mergeCell ref="B195:D195"/>
    <mergeCell ref="B196:D196"/>
    <mergeCell ref="B197:D197"/>
    <mergeCell ref="A198:D198"/>
    <mergeCell ref="A221:B221"/>
    <mergeCell ref="A222:B222"/>
    <mergeCell ref="A223:B223"/>
    <mergeCell ref="A224:B224"/>
    <mergeCell ref="A225:B225"/>
    <mergeCell ref="A226:B226"/>
    <mergeCell ref="A215:B215"/>
    <mergeCell ref="A216:B216"/>
    <mergeCell ref="A217:B217"/>
    <mergeCell ref="A218:B218"/>
    <mergeCell ref="A219:B219"/>
    <mergeCell ref="A220:B220"/>
    <mergeCell ref="A233:B233"/>
    <mergeCell ref="A234:B234"/>
    <mergeCell ref="A235:B235"/>
    <mergeCell ref="A236:B236"/>
    <mergeCell ref="A237:B237"/>
    <mergeCell ref="A238:B238"/>
    <mergeCell ref="A227:B227"/>
    <mergeCell ref="A228:B228"/>
    <mergeCell ref="A229:B229"/>
    <mergeCell ref="A230:B230"/>
    <mergeCell ref="A231:B231"/>
    <mergeCell ref="A232:B232"/>
    <mergeCell ref="A256:B256"/>
    <mergeCell ref="A257:B257"/>
    <mergeCell ref="A258:B258"/>
    <mergeCell ref="A259:B259"/>
    <mergeCell ref="A260:B260"/>
    <mergeCell ref="A261:B261"/>
    <mergeCell ref="A239:B239"/>
    <mergeCell ref="A240:B240"/>
    <mergeCell ref="A241:B241"/>
    <mergeCell ref="A252:C252"/>
    <mergeCell ref="A254:B254"/>
    <mergeCell ref="A255:B255"/>
    <mergeCell ref="A269:D269"/>
    <mergeCell ref="A271:B271"/>
    <mergeCell ref="A272:B272"/>
    <mergeCell ref="A273:B273"/>
    <mergeCell ref="A274:B274"/>
    <mergeCell ref="A291:E291"/>
    <mergeCell ref="A262:B262"/>
    <mergeCell ref="A263:B263"/>
    <mergeCell ref="A264:B264"/>
    <mergeCell ref="A265:B265"/>
    <mergeCell ref="A266:B266"/>
    <mergeCell ref="A267:B267"/>
    <mergeCell ref="A311:B311"/>
    <mergeCell ref="A312:B312"/>
    <mergeCell ref="A313:B313"/>
    <mergeCell ref="A314:B314"/>
    <mergeCell ref="A315:B315"/>
    <mergeCell ref="A316:B316"/>
    <mergeCell ref="B293:C293"/>
    <mergeCell ref="D293:E293"/>
    <mergeCell ref="B295:E295"/>
    <mergeCell ref="B300:E300"/>
    <mergeCell ref="A308:D308"/>
    <mergeCell ref="A310:B310"/>
    <mergeCell ref="A334:B334"/>
    <mergeCell ref="A335:B335"/>
    <mergeCell ref="A336:B336"/>
    <mergeCell ref="A337:B337"/>
    <mergeCell ref="A338:B338"/>
    <mergeCell ref="A339:B339"/>
    <mergeCell ref="A317:B317"/>
    <mergeCell ref="A318:B318"/>
    <mergeCell ref="A319:B319"/>
    <mergeCell ref="A320:B320"/>
    <mergeCell ref="A331:D331"/>
    <mergeCell ref="A333:B333"/>
    <mergeCell ref="A346:B346"/>
    <mergeCell ref="A347:B347"/>
    <mergeCell ref="A348:B348"/>
    <mergeCell ref="A349:B349"/>
    <mergeCell ref="A350:B350"/>
    <mergeCell ref="A351:B351"/>
    <mergeCell ref="A340:B340"/>
    <mergeCell ref="A341:B341"/>
    <mergeCell ref="A342:B342"/>
    <mergeCell ref="A343:B343"/>
    <mergeCell ref="A344:B344"/>
    <mergeCell ref="A345:B345"/>
    <mergeCell ref="A358:B358"/>
    <mergeCell ref="A359:B359"/>
    <mergeCell ref="A360:B360"/>
    <mergeCell ref="A361:B361"/>
    <mergeCell ref="A362:B362"/>
    <mergeCell ref="A363:B363"/>
    <mergeCell ref="A352:B352"/>
    <mergeCell ref="A353:B353"/>
    <mergeCell ref="A354:B354"/>
    <mergeCell ref="A355:B355"/>
    <mergeCell ref="A356:B356"/>
    <mergeCell ref="A357:B357"/>
    <mergeCell ref="A377:B377"/>
    <mergeCell ref="G377:H377"/>
    <mergeCell ref="A378:B378"/>
    <mergeCell ref="A379:B379"/>
    <mergeCell ref="A380:B380"/>
    <mergeCell ref="A381:B381"/>
    <mergeCell ref="A371:C371"/>
    <mergeCell ref="A373:C373"/>
    <mergeCell ref="A375:B375"/>
    <mergeCell ref="G375:H375"/>
    <mergeCell ref="A376:B376"/>
    <mergeCell ref="G376:H376"/>
    <mergeCell ref="A388:B388"/>
    <mergeCell ref="A389:B389"/>
    <mergeCell ref="A390:B390"/>
    <mergeCell ref="A391:B391"/>
    <mergeCell ref="A392:B392"/>
    <mergeCell ref="A393:B393"/>
    <mergeCell ref="A382:B382"/>
    <mergeCell ref="A383:B383"/>
    <mergeCell ref="A384:B384"/>
    <mergeCell ref="A385:B385"/>
    <mergeCell ref="A386:B386"/>
    <mergeCell ref="A387:B387"/>
    <mergeCell ref="A412:B412"/>
    <mergeCell ref="A413:B413"/>
    <mergeCell ref="A414:B414"/>
    <mergeCell ref="A415:B415"/>
    <mergeCell ref="A416:B416"/>
    <mergeCell ref="A417:B417"/>
    <mergeCell ref="A394:B394"/>
    <mergeCell ref="A395:B395"/>
    <mergeCell ref="A396:B396"/>
    <mergeCell ref="A397:B397"/>
    <mergeCell ref="A398:B398"/>
    <mergeCell ref="A410:E410"/>
    <mergeCell ref="A424:B424"/>
    <mergeCell ref="A425:B425"/>
    <mergeCell ref="A426:B426"/>
    <mergeCell ref="A429:D429"/>
    <mergeCell ref="A431:B431"/>
    <mergeCell ref="A432:B432"/>
    <mergeCell ref="A418:B418"/>
    <mergeCell ref="A419:B419"/>
    <mergeCell ref="A420:B420"/>
    <mergeCell ref="A421:B421"/>
    <mergeCell ref="A422:B422"/>
    <mergeCell ref="A423:B423"/>
    <mergeCell ref="A450:I450"/>
    <mergeCell ref="A452:A453"/>
    <mergeCell ref="B452:D452"/>
    <mergeCell ref="E452:G452"/>
    <mergeCell ref="H452:J452"/>
    <mergeCell ref="A467:C467"/>
    <mergeCell ref="A433:B433"/>
    <mergeCell ref="A436:E436"/>
    <mergeCell ref="A438:B438"/>
    <mergeCell ref="A439:B439"/>
    <mergeCell ref="A441:E441"/>
    <mergeCell ref="A448:I448"/>
    <mergeCell ref="A475:B475"/>
    <mergeCell ref="A476:B476"/>
    <mergeCell ref="A477:B477"/>
    <mergeCell ref="A478:B478"/>
    <mergeCell ref="A479:B479"/>
    <mergeCell ref="A480:B480"/>
    <mergeCell ref="A469:B469"/>
    <mergeCell ref="A470:B470"/>
    <mergeCell ref="A471:B471"/>
    <mergeCell ref="A472:B472"/>
    <mergeCell ref="A473:B473"/>
    <mergeCell ref="A474:B474"/>
    <mergeCell ref="A494:C494"/>
    <mergeCell ref="A496:B496"/>
    <mergeCell ref="A497:B497"/>
    <mergeCell ref="A498:B498"/>
    <mergeCell ref="A499:B499"/>
    <mergeCell ref="A500:B500"/>
    <mergeCell ref="A481:B481"/>
    <mergeCell ref="A482:B482"/>
    <mergeCell ref="A485:B485"/>
    <mergeCell ref="A489:B489"/>
    <mergeCell ref="C489:D489"/>
    <mergeCell ref="A493:D493"/>
    <mergeCell ref="A558:C558"/>
    <mergeCell ref="A560:D560"/>
    <mergeCell ref="A561:D561"/>
    <mergeCell ref="A562:D562"/>
    <mergeCell ref="A563:D563"/>
    <mergeCell ref="A564:D564"/>
    <mergeCell ref="A501:B501"/>
    <mergeCell ref="A527:I527"/>
    <mergeCell ref="A529:D529"/>
    <mergeCell ref="A530:B530"/>
    <mergeCell ref="C530:D530"/>
    <mergeCell ref="A531:B531"/>
    <mergeCell ref="C531:D531"/>
    <mergeCell ref="A571:D571"/>
    <mergeCell ref="A572:D572"/>
    <mergeCell ref="A573:D573"/>
    <mergeCell ref="A574:D574"/>
    <mergeCell ref="A575:D575"/>
    <mergeCell ref="A576:D576"/>
    <mergeCell ref="A565:D565"/>
    <mergeCell ref="A566:D566"/>
    <mergeCell ref="A567:D567"/>
    <mergeCell ref="A568:D568"/>
    <mergeCell ref="A569:D569"/>
    <mergeCell ref="A570:D570"/>
    <mergeCell ref="A583:D583"/>
    <mergeCell ref="A584:D584"/>
    <mergeCell ref="A585:D585"/>
    <mergeCell ref="A586:D586"/>
    <mergeCell ref="A587:D587"/>
    <mergeCell ref="A588:D588"/>
    <mergeCell ref="A577:D577"/>
    <mergeCell ref="A578:D578"/>
    <mergeCell ref="A579:D579"/>
    <mergeCell ref="A580:D580"/>
    <mergeCell ref="A581:D581"/>
    <mergeCell ref="A582:D582"/>
    <mergeCell ref="A595:D595"/>
    <mergeCell ref="A596:D596"/>
    <mergeCell ref="A597:D597"/>
    <mergeCell ref="A598:D598"/>
    <mergeCell ref="A599:D599"/>
    <mergeCell ref="A600:D600"/>
    <mergeCell ref="A589:D589"/>
    <mergeCell ref="A590:D590"/>
    <mergeCell ref="A591:D591"/>
    <mergeCell ref="A592:D592"/>
    <mergeCell ref="A593:D593"/>
    <mergeCell ref="A594:D594"/>
    <mergeCell ref="A601:D601"/>
    <mergeCell ref="A602:D602"/>
    <mergeCell ref="A603:D603"/>
    <mergeCell ref="A604:D604"/>
    <mergeCell ref="A609:D609"/>
    <mergeCell ref="A611:B611"/>
    <mergeCell ref="C611:C612"/>
    <mergeCell ref="D611:D612"/>
    <mergeCell ref="A612:B612"/>
    <mergeCell ref="A619:B619"/>
    <mergeCell ref="A620:B620"/>
    <mergeCell ref="A621:B621"/>
    <mergeCell ref="A622:B622"/>
    <mergeCell ref="A623:B623"/>
    <mergeCell ref="A627:C627"/>
    <mergeCell ref="A613:B613"/>
    <mergeCell ref="A614:B614"/>
    <mergeCell ref="A615:B615"/>
    <mergeCell ref="A616:B616"/>
    <mergeCell ref="A617:B617"/>
    <mergeCell ref="A618:B618"/>
    <mergeCell ref="A635:D635"/>
    <mergeCell ref="A636:D636"/>
    <mergeCell ref="A637:D637"/>
    <mergeCell ref="A638:D638"/>
    <mergeCell ref="A639:D639"/>
    <mergeCell ref="A640:D640"/>
    <mergeCell ref="A629:D629"/>
    <mergeCell ref="A630:D630"/>
    <mergeCell ref="A631:D631"/>
    <mergeCell ref="A632:D632"/>
    <mergeCell ref="A633:D633"/>
    <mergeCell ref="A634:D634"/>
    <mergeCell ref="A659:D659"/>
    <mergeCell ref="A661:D661"/>
    <mergeCell ref="A662:D662"/>
    <mergeCell ref="A663:D663"/>
    <mergeCell ref="A664:D664"/>
    <mergeCell ref="A665:D665"/>
    <mergeCell ref="A641:D641"/>
    <mergeCell ref="A642:D642"/>
    <mergeCell ref="A643:D643"/>
    <mergeCell ref="A644:D644"/>
    <mergeCell ref="A645:D645"/>
    <mergeCell ref="A646:D646"/>
    <mergeCell ref="A672:D672"/>
    <mergeCell ref="A673:D673"/>
    <mergeCell ref="A674:D674"/>
    <mergeCell ref="A675:D675"/>
    <mergeCell ref="A676:D676"/>
    <mergeCell ref="A682:D682"/>
    <mergeCell ref="A666:D666"/>
    <mergeCell ref="A667:D667"/>
    <mergeCell ref="A668:D668"/>
    <mergeCell ref="A669:D669"/>
    <mergeCell ref="A670:D670"/>
    <mergeCell ref="A671:D671"/>
    <mergeCell ref="A689:D689"/>
    <mergeCell ref="A690:D690"/>
    <mergeCell ref="A691:D691"/>
    <mergeCell ref="A692:D692"/>
    <mergeCell ref="A693:D693"/>
    <mergeCell ref="A694:D694"/>
    <mergeCell ref="A683:D683"/>
    <mergeCell ref="A684:D684"/>
    <mergeCell ref="A685:D685"/>
    <mergeCell ref="A686:D686"/>
    <mergeCell ref="A687:D687"/>
    <mergeCell ref="A688:D688"/>
    <mergeCell ref="A710:D710"/>
    <mergeCell ref="A711:D711"/>
    <mergeCell ref="A712:D712"/>
    <mergeCell ref="A713:D713"/>
    <mergeCell ref="A714:D714"/>
    <mergeCell ref="A715:D715"/>
    <mergeCell ref="A695:D695"/>
    <mergeCell ref="A696:D696"/>
    <mergeCell ref="A705:C705"/>
    <mergeCell ref="A707:D707"/>
    <mergeCell ref="A708:D708"/>
    <mergeCell ref="A709:D709"/>
    <mergeCell ref="A726:B727"/>
    <mergeCell ref="C726:F726"/>
    <mergeCell ref="A728:B728"/>
    <mergeCell ref="A729:B729"/>
    <mergeCell ref="A730:B730"/>
    <mergeCell ref="A731:B731"/>
    <mergeCell ref="A716:D716"/>
    <mergeCell ref="A717:D717"/>
    <mergeCell ref="A718:D718"/>
    <mergeCell ref="A719:D719"/>
    <mergeCell ref="A720:D720"/>
    <mergeCell ref="A724:F724"/>
    <mergeCell ref="A742:B742"/>
    <mergeCell ref="A751:F751"/>
    <mergeCell ref="C783:D783"/>
    <mergeCell ref="C784:D784"/>
    <mergeCell ref="F784:G784"/>
    <mergeCell ref="C785:D785"/>
    <mergeCell ref="F785:G785"/>
    <mergeCell ref="A732:B732"/>
    <mergeCell ref="A733:B733"/>
    <mergeCell ref="A734:B734"/>
    <mergeCell ref="A737:F737"/>
    <mergeCell ref="A739:D739"/>
    <mergeCell ref="A741:B741"/>
  </mergeCells>
  <pageMargins left="0.11811023622047245" right="0.11811023622047245" top="0.86614173228346458" bottom="0.15748031496062992" header="0.31496062992125984" footer="0.31496062992125984"/>
  <pageSetup paperSize="9" scale="77" fitToHeight="0" orientation="landscape" r:id="rId1"/>
  <headerFooter>
    <oddHeader>&amp;CCXIX Leceum Ogólnokształcące im. Jacka Kuronia, ul. Złota 58 , Warszawa
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 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2021-06-07T20:49:47Z</dcterms:created>
  <dcterms:modified xsi:type="dcterms:W3CDTF">2021-06-08T11:34:23Z</dcterms:modified>
</cp:coreProperties>
</file>