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119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E27" i="1"/>
  <c r="F21" i="1"/>
  <c r="E21" i="1"/>
  <c r="K19" i="1"/>
  <c r="K17" i="1" s="1"/>
  <c r="F11" i="1"/>
  <c r="F10" i="1" s="1"/>
  <c r="E11" i="1"/>
  <c r="E10" i="1" s="1"/>
  <c r="L10" i="1"/>
  <c r="L8" i="1" s="1"/>
  <c r="K10" i="1"/>
  <c r="K8" i="1" s="1"/>
  <c r="E26" i="1" l="1"/>
  <c r="F26" i="1"/>
  <c r="E8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<sst xmlns="http://schemas.openxmlformats.org/spreadsheetml/2006/main" count="107" uniqueCount="88">
  <si>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</si>
  <si>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</si>
  <si>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</si>
  <si>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</si>
  <si>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</si>
  <si>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</si>
  <si>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</si>
  <si>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</si>
  <si>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</si>
  <si>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</si>
  <si>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</si>
  <si>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</si>
  <si>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</si>
  <si>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</si>
  <si>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</si>
  <si>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</si>
  <si>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</si>
  <si>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</si>
  <si>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</si>
  <si>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</si>
  <si>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</si>
  <si>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</si>
  <si>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</si>
  <si>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</si>
  <si>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</si>
  <si>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</si>
  <si>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</si>
  <si>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</si>
  <si>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</si>
  <si>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</si>
  <si>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</si>
  <si>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</si>
  <si>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</si>
  <si>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</si>
  <si>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</si>
  <si>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</si>
  <si>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</si>
  <si>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</si>
  <si>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</si>
  <si>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</si>
  <si>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</si>
  <si>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</si>
  <si>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</si>
  <si>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</si>
  <si>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</si>
  <si>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</si>
  <si>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</si>
  <si>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</si>
  <si>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</si>
  <si>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</si>
  <si>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</si>
  <si>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</si>
  <si>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</si>
  <si>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</si>
  <si>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</si>
  <si>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</si>
  <si>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</si>
  <si>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</si>
  <si>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</si>
  <si>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</si>
  <si>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</si>
  <si>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</si>
  <si>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</si>
  <si>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</si>
  <si>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</si>
  <si>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</si>
  <si>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</si>
  <si>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</si>
  <si>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</si>
  <si>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</si>
  <si>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</si>
  <si>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</si>
  <si>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</si>
  <si>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</si>
  <si>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</si>
  <si>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</si>
  <si>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</si>
  <si>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</si>
  <si>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</si>
  <si>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</si>
  <si>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</si>
  <si>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</si>
  <si>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</si>
  <si>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</si>
  <si>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</si>
  <si>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</si>
  <si>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</si>
  <si>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CXIX Liceum Ogólnokształcące im.Jacka Kuronia  ul. Złota 58  00-821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</si>
</sst>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sqref="A1:L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6" t="s">
        <v>87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20.25" x14ac:dyDescent="0.25">
      <c r="B2" s="27" t="s">
        <v>79</v>
      </c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x14ac:dyDescent="0.25">
      <c r="B3" s="29" t="s">
        <v>80</v>
      </c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x14ac:dyDescent="0.25">
      <c r="B4" s="31" t="s">
        <v>81</v>
      </c>
      <c r="C4" s="32"/>
      <c r="D4" s="32"/>
      <c r="E4" s="32"/>
      <c r="F4" s="32"/>
      <c r="G4" s="32"/>
      <c r="H4" s="32"/>
      <c r="I4" s="32"/>
      <c r="J4" s="32"/>
      <c r="K4" s="32"/>
      <c r="L4" s="32"/>
    </row>
    <row r="6" spans="1:12" ht="15.75" thickBot="1" x14ac:dyDescent="0.3"/>
    <row r="7" spans="1:12" ht="15.75" thickBot="1" x14ac:dyDescent="0.3">
      <c r="B7" s="33" t="s">
        <v>82</v>
      </c>
      <c r="C7" s="34"/>
      <c r="D7" s="34"/>
      <c r="E7" s="13" t="s">
        <v>83</v>
      </c>
      <c r="F7" s="24" t="s">
        <v>84</v>
      </c>
      <c r="H7" s="33" t="s">
        <v>85</v>
      </c>
      <c r="I7" s="34"/>
      <c r="J7" s="34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1907120.67</v>
      </c>
      <c r="F8" s="14">
        <f>F9+F10+F20+F21+F25</f>
        <v>1845601.59</v>
      </c>
      <c r="H8" s="3" t="s">
        <v>0</v>
      </c>
      <c r="I8" s="4" t="s">
        <v>2</v>
      </c>
      <c r="J8" s="4">
        <v>41</v>
      </c>
      <c r="K8" s="19">
        <f>K9+K10+K13+K14</f>
        <v>1521536.79</v>
      </c>
      <c r="L8" s="14">
        <f>L9+L10+L13+L14</f>
        <v>1500367.4699999997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6183420.3700000001</v>
      </c>
      <c r="L9" s="15">
        <v>6592234.2199999997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1907120.67</v>
      </c>
      <c r="F10" s="15">
        <f>F11+F18+F19</f>
        <v>1845601.59</v>
      </c>
      <c r="H10" s="5" t="s">
        <v>6</v>
      </c>
      <c r="I10" s="6" t="s">
        <v>8</v>
      </c>
      <c r="J10" s="6">
        <v>43</v>
      </c>
      <c r="K10" s="20">
        <f>K11+K12</f>
        <v>-4661883.58</v>
      </c>
      <c r="L10" s="15">
        <f>L11+L12</f>
        <v>-5091866.75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1907120.67</v>
      </c>
      <c r="F11" s="16">
        <f>F12+F14+F15+F16+F17</f>
        <v>1845601.59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-4661883.58</v>
      </c>
      <c r="L12" s="16">
        <v>-5091866.75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1898370.67</v>
      </c>
      <c r="F14" s="16">
        <v>1839851.59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8750</v>
      </c>
      <c r="F17" s="16">
        <v>5750</v>
      </c>
      <c r="H17" s="9" t="s">
        <v>31</v>
      </c>
      <c r="I17" s="10" t="s">
        <v>33</v>
      </c>
      <c r="J17" s="10">
        <v>50</v>
      </c>
      <c r="K17" s="22">
        <f>K18+K19+K30+K31</f>
        <v>403932.15999999997</v>
      </c>
      <c r="L17" s="17">
        <f>L18+L19+L30+L31</f>
        <v>383925.89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403932.15999999997</v>
      </c>
      <c r="L19" s="15">
        <f>L20+L21+L22+L23+L24+L25+L26+L27</f>
        <v>383925.89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15826.42</v>
      </c>
      <c r="L20" s="16">
        <v>12212.42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45098.61</v>
      </c>
      <c r="L21" s="16">
        <v>42911.35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174702.38</v>
      </c>
      <c r="L22" s="16">
        <v>109305.85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157936.43</v>
      </c>
      <c r="L23" s="16">
        <v>187406.03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5.26</v>
      </c>
      <c r="L24" s="16">
        <v>509.85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18348.28</v>
      </c>
      <c r="F26" s="17">
        <f>F27+F32+F38+F46</f>
        <v>38691.769999999997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202.5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10363.06</v>
      </c>
      <c r="L27" s="16">
        <f>L28+L29</f>
        <v>31580.39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202.5</v>
      </c>
      <c r="F28" s="16">
        <v>0</v>
      </c>
      <c r="H28" s="7" t="s">
        <v>55</v>
      </c>
      <c r="I28" s="8" t="s">
        <v>57</v>
      </c>
      <c r="J28" s="8">
        <v>61</v>
      </c>
      <c r="K28" s="21">
        <v>10363.06</v>
      </c>
      <c r="L28" s="16">
        <v>31580.39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621.08000000000004</v>
      </c>
      <c r="F32" s="15">
        <f>F33+F34+F35+F36+F37</f>
        <v>1001.7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615</v>
      </c>
      <c r="F33" s="16">
        <v>944.84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6.08</v>
      </c>
      <c r="F36" s="16">
        <v>56.86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16987.669999999998</v>
      </c>
      <c r="F38" s="15">
        <f>F39+F40+F41+F42+F43+F44+F45</f>
        <v>36446.71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16987.669999999998</v>
      </c>
      <c r="F40" s="16">
        <v>36446.71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537.03</v>
      </c>
      <c r="F46" s="15">
        <v>1243.3599999999999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1925468.95</v>
      </c>
      <c r="F47" s="18">
        <f>F8+F26</f>
        <v>1884293.36</v>
      </c>
      <c r="H47" s="11"/>
      <c r="I47" s="12" t="s">
        <v>78</v>
      </c>
      <c r="J47" s="12">
        <v>65</v>
      </c>
      <c r="K47" s="23">
        <f>K8+K15+K16+K17</f>
        <v>1925468.95</v>
      </c>
      <c r="L47" s="18">
        <f>L8+L15+L16+L17</f>
        <v>1884293.3599999999</v>
      </c>
    </row>
    <row r="48" spans="2:12" x14ac:dyDescent="0.25">
      <c r="C48" s="25" t="s">
        <v>86</v>
      </c>
      <c r="D48" s="25"/>
      <c r="E48" s="25"/>
      <c r="F48" s="25"/>
      <c r="G48" s="25"/>
      <c r="H48" s="25"/>
      <c r="I48" s="25"/>
      <c r="J48" s="25"/>
      <c r="K48" s="25"/>
      <c r="L48" s="25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2021-06-07T13:30:00Z</dcterms:created>
  <dcterms:modified xsi:type="dcterms:W3CDTF">2021-06-08T11:33:39Z</dcterms:modified>
</cp:coreProperties>
</file>