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MOS\2020\"/>
    </mc:Choice>
  </mc:AlternateContent>
  <bookViews>
    <workbookView xWindow="0" yWindow="0" windowWidth="24000" windowHeight="9435"/>
  </bookViews>
  <sheets>
    <sheet name="MOS 6" sheetId="1" r:id="rId1"/>
  </sheets>
  <definedNames>
    <definedName name="Z_F7F93017_E0D7_4A7F_B6C2_E5D64EBA1E88_.wvu.Rows" localSheetId="0" hidden="1">'MOS 6'!$702:$705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0" i="1" l="1"/>
  <c r="F736" i="1" s="1"/>
  <c r="E730" i="1"/>
  <c r="E736" i="1" s="1"/>
  <c r="D730" i="1"/>
  <c r="D736" i="1" s="1"/>
  <c r="C730" i="1"/>
  <c r="C736" i="1" s="1"/>
  <c r="F713" i="1"/>
  <c r="E713" i="1"/>
  <c r="F710" i="1"/>
  <c r="F722" i="1" s="1"/>
  <c r="E710" i="1"/>
  <c r="E722" i="1" s="1"/>
  <c r="F692" i="1"/>
  <c r="E692" i="1"/>
  <c r="F689" i="1"/>
  <c r="E689" i="1"/>
  <c r="E699" i="1" s="1"/>
  <c r="F686" i="1"/>
  <c r="F699" i="1" s="1"/>
  <c r="E686" i="1"/>
  <c r="F673" i="1"/>
  <c r="E673" i="1"/>
  <c r="F668" i="1"/>
  <c r="F666" i="1" s="1"/>
  <c r="F679" i="1" s="1"/>
  <c r="E668" i="1"/>
  <c r="E666" i="1" s="1"/>
  <c r="E679" i="1" s="1"/>
  <c r="F640" i="1"/>
  <c r="E640" i="1"/>
  <c r="F635" i="1"/>
  <c r="F651" i="1" s="1"/>
  <c r="E635" i="1"/>
  <c r="E651" i="1" s="1"/>
  <c r="D628" i="1"/>
  <c r="C628" i="1"/>
  <c r="F597" i="1"/>
  <c r="E597" i="1"/>
  <c r="F594" i="1"/>
  <c r="E594" i="1"/>
  <c r="F591" i="1"/>
  <c r="E591" i="1"/>
  <c r="F583" i="1"/>
  <c r="E583" i="1"/>
  <c r="E582" i="1" s="1"/>
  <c r="E612" i="1" s="1"/>
  <c r="F582" i="1"/>
  <c r="F578" i="1"/>
  <c r="F569" i="1"/>
  <c r="F612" i="1" s="1"/>
  <c r="E569" i="1"/>
  <c r="C549" i="1"/>
  <c r="B549" i="1"/>
  <c r="C544" i="1"/>
  <c r="C543" i="1" s="1"/>
  <c r="B544" i="1"/>
  <c r="B543" i="1" s="1"/>
  <c r="C538" i="1"/>
  <c r="B538" i="1"/>
  <c r="C533" i="1"/>
  <c r="B533" i="1"/>
  <c r="C532" i="1"/>
  <c r="B532" i="1"/>
  <c r="D474" i="1"/>
  <c r="D473" i="1" s="1"/>
  <c r="D482" i="1" s="1"/>
  <c r="C474" i="1"/>
  <c r="C473" i="1"/>
  <c r="C482" i="1" s="1"/>
  <c r="K462" i="1"/>
  <c r="E462" i="1"/>
  <c r="K461" i="1"/>
  <c r="E461" i="1"/>
  <c r="K460" i="1"/>
  <c r="E460" i="1"/>
  <c r="K459" i="1"/>
  <c r="K457" i="1" s="1"/>
  <c r="E459" i="1"/>
  <c r="K458" i="1"/>
  <c r="E458" i="1"/>
  <c r="J457" i="1"/>
  <c r="I457" i="1"/>
  <c r="H457" i="1"/>
  <c r="G457" i="1"/>
  <c r="F457" i="1"/>
  <c r="E457" i="1"/>
  <c r="D457" i="1"/>
  <c r="C457" i="1"/>
  <c r="B457" i="1"/>
  <c r="K456" i="1"/>
  <c r="E456" i="1"/>
  <c r="K455" i="1"/>
  <c r="K453" i="1" s="1"/>
  <c r="K463" i="1" s="1"/>
  <c r="E455" i="1"/>
  <c r="K454" i="1"/>
  <c r="E454" i="1"/>
  <c r="J453" i="1"/>
  <c r="J463" i="1" s="1"/>
  <c r="I453" i="1"/>
  <c r="I463" i="1" s="1"/>
  <c r="H453" i="1"/>
  <c r="H463" i="1" s="1"/>
  <c r="G453" i="1"/>
  <c r="G463" i="1" s="1"/>
  <c r="F453" i="1"/>
  <c r="F463" i="1" s="1"/>
  <c r="E453" i="1"/>
  <c r="E463" i="1" s="1"/>
  <c r="D453" i="1"/>
  <c r="D463" i="1" s="1"/>
  <c r="C453" i="1"/>
  <c r="C463" i="1" s="1"/>
  <c r="B453" i="1"/>
  <c r="B463" i="1" s="1"/>
  <c r="K452" i="1"/>
  <c r="E452" i="1"/>
  <c r="D423" i="1"/>
  <c r="C423" i="1"/>
  <c r="D411" i="1"/>
  <c r="C411" i="1"/>
  <c r="D403" i="1"/>
  <c r="D416" i="1" s="1"/>
  <c r="C403" i="1"/>
  <c r="C416" i="1" s="1"/>
  <c r="D379" i="1"/>
  <c r="C379" i="1"/>
  <c r="D368" i="1"/>
  <c r="D390" i="1" s="1"/>
  <c r="C368" i="1"/>
  <c r="C390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E233" i="1"/>
  <c r="C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D212" i="1"/>
  <c r="D233" i="1" s="1"/>
  <c r="C212" i="1"/>
  <c r="G211" i="1"/>
  <c r="G210" i="1"/>
  <c r="G209" i="1"/>
  <c r="G208" i="1"/>
  <c r="G207" i="1"/>
  <c r="G206" i="1"/>
  <c r="G205" i="1"/>
  <c r="G233" i="1" s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C104" i="1"/>
  <c r="E103" i="1"/>
  <c r="E102" i="1"/>
  <c r="E101" i="1"/>
  <c r="E100" i="1" s="1"/>
  <c r="D100" i="1"/>
  <c r="C100" i="1"/>
  <c r="B100" i="1"/>
  <c r="E99" i="1"/>
  <c r="E98" i="1"/>
  <c r="E97" i="1" s="1"/>
  <c r="E104" i="1" s="1"/>
  <c r="D97" i="1"/>
  <c r="D104" i="1" s="1"/>
  <c r="C97" i="1"/>
  <c r="B97" i="1"/>
  <c r="B104" i="1" s="1"/>
  <c r="E96" i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6" i="1" s="1"/>
  <c r="I27" i="1"/>
  <c r="H26" i="1"/>
  <c r="G26" i="1"/>
  <c r="G29" i="1" s="1"/>
  <c r="F26" i="1"/>
  <c r="E26" i="1"/>
  <c r="D26" i="1"/>
  <c r="C26" i="1"/>
  <c r="C29" i="1" s="1"/>
  <c r="B26" i="1"/>
  <c r="I25" i="1"/>
  <c r="I24" i="1"/>
  <c r="I23" i="1"/>
  <c r="I22" i="1" s="1"/>
  <c r="I29" i="1" s="1"/>
  <c r="H22" i="1"/>
  <c r="H29" i="1" s="1"/>
  <c r="G22" i="1"/>
  <c r="F22" i="1"/>
  <c r="F29" i="1" s="1"/>
  <c r="E22" i="1"/>
  <c r="D22" i="1"/>
  <c r="D29" i="1" s="1"/>
  <c r="C22" i="1"/>
  <c r="B22" i="1"/>
  <c r="B29" i="1" s="1"/>
  <c r="I21" i="1"/>
  <c r="G19" i="1"/>
  <c r="C19" i="1"/>
  <c r="I18" i="1"/>
  <c r="I17" i="1"/>
  <c r="I16" i="1"/>
  <c r="H16" i="1"/>
  <c r="G16" i="1"/>
  <c r="F16" i="1"/>
  <c r="E16" i="1"/>
  <c r="E19" i="1" s="1"/>
  <c r="E37" i="1" s="1"/>
  <c r="D16" i="1"/>
  <c r="C16" i="1"/>
  <c r="B16" i="1"/>
  <c r="I15" i="1"/>
  <c r="I14" i="1"/>
  <c r="I13" i="1"/>
  <c r="I12" i="1" s="1"/>
  <c r="I19" i="1" s="1"/>
  <c r="H12" i="1"/>
  <c r="H19" i="1" s="1"/>
  <c r="H37" i="1" s="1"/>
  <c r="G12" i="1"/>
  <c r="F12" i="1"/>
  <c r="F19" i="1" s="1"/>
  <c r="E12" i="1"/>
  <c r="D12" i="1"/>
  <c r="D19" i="1" s="1"/>
  <c r="D37" i="1" s="1"/>
  <c r="C12" i="1"/>
  <c r="B12" i="1"/>
  <c r="B19" i="1" s="1"/>
  <c r="I11" i="1"/>
  <c r="I36" i="1" s="1"/>
  <c r="B37" i="1" l="1"/>
  <c r="F37" i="1"/>
  <c r="C37" i="1"/>
  <c r="C76" i="1"/>
  <c r="I37" i="1"/>
  <c r="G37" i="1"/>
</calcChain>
</file>

<file path=xl/sharedStrings.xml><?xml version="1.0" encoding="utf-8"?>
<sst xmlns="http://schemas.openxmlformats.org/spreadsheetml/2006/main" count="641" uniqueCount="432">
  <si>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</si>
  <si>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</si>
  <si>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</si>
  <si>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</si>
  <si>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</si>
  <si>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</si>
  <si>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</si>
  <si>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</si>
  <si>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</si>
  <si>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</si>
  <si>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</si>
  <si>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</si>
  <si>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</si>
  <si>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</si>
  <si>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</si>
  <si>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</si>
  <si>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</si>
  <si>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</si>
  <si>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</si>
  <si>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</si>
  <si>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</si>
  <si>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</si>
  <si>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</si>
  <si>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</si>
  <si>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</si>
  <si>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</si>
  <si>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</si>
  <si>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</si>
  <si>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</si>
  <si>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</si>
  <si>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</si>
  <si>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</si>
  <si>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</si>
  <si>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</si>
  <si>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</si>
  <si>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</si>
  <si>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</si>
  <si>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</si>
  <si>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</si>
  <si>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</si>
  <si>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</si>
  <si>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</si>
  <si>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</si>
  <si>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</si>
  <si>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</si>
  <si>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</si>
  <si>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</si>
  <si>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</si>
  <si>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</si>
  <si>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</si>
  <si>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</si>
  <si>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</si>
  <si>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</si>
  <si>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</si>
  <si>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</si>
  <si>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</si>
  <si>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</si>
  <si>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</si>
  <si>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</si>
  <si>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</si>
  <si>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</si>
  <si>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</si>
  <si>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</si>
  <si>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</si>
  <si>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</si>
  <si>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</si>
  <si>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</si>
  <si>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</si>
  <si>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</si>
  <si>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</si>
  <si>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</si>
  <si>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</si>
  <si>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</si>
  <si>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</si>
  <si>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</si>
  <si>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</si>
  <si>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</si>
  <si>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</si>
  <si>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</si>
  <si>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</si>
  <si>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</si>
  <si>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</si>
  <si>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</si>
  <si>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</si>
  <si>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</si>
  <si>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</si>
  <si>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</si>
  <si>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</si>
  <si>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</si>
  <si>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</si>
  <si>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</si>
  <si>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</si>
  <si>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</si>
  <si>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</si>
  <si>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</si>
  <si>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</si>
  <si>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</si>
  <si>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</si>
  <si>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</si>
  <si>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</si>
  <si>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</si>
  <si>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</si>
  <si>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</si>
  <si>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</si>
  <si>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</si>
  <si>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</si>
  <si>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</si>
  <si>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</si>
  <si>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</si>
  <si>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</si>
  <si>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</si>
  <si>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</si>
  <si>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</si>
  <si>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</si>
  <si>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</si>
  <si>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</si>
  <si>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</si>
  <si>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</si>
  <si>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</si>
  <si>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</si>
  <si>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</si>
  <si>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</si>
  <si>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</si>
  <si>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</si>
  <si>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</si>
  <si>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</si>
  <si>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</si>
  <si>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</si>
  <si>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</si>
  <si>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</si>
  <si>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</si>
  <si>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</si>
  <si>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</si>
  <si>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</si>
  <si>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</si>
  <si>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</si>
  <si>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</si>
  <si>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</si>
  <si>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</si>
  <si>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</si>
  <si>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</si>
  <si>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</si>
  <si>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</si>
  <si>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</si>
  <si>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</si>
  <si>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</si>
  <si>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</si>
  <si>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</si>
  <si>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</si>
  <si>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</si>
  <si>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</si>
  <si>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</si>
  <si>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</si>
  <si>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</si>
  <si>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</si>
  <si>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</si>
  <si>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</si>
  <si>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</si>
  <si>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</si>
  <si>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</si>
  <si>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</si>
  <si>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</si>
  <si>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</si>
  <si>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</si>
  <si>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</si>
  <si>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</si>
  <si>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</si>
  <si>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</si>
  <si>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</si>
  <si>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</si>
  <si>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</si>
  <si>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</si>
  <si>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</si>
  <si>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</si>
  <si>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</si>
  <si>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</si>
  <si>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</si>
  <si>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</si>
  <si>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</si>
  <si>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</si>
  <si>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</si>
  <si>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</si>
  <si>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</si>
  <si>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</si>
  <si>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</si>
  <si>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</si>
  <si>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</si>
  <si>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</si>
  <si>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</si>
  <si>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</si>
  <si>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</si>
  <si>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</si>
  <si>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</si>
  <si>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</si>
  <si>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</si>
  <si>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</si>
  <si>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</si>
  <si>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</si>
  <si>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</si>
  <si>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</si>
  <si>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</si>
  <si>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</si>
  <si>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</si>
  <si>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</si>
  <si>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</si>
  <si>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</si>
  <si>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</si>
  <si>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</si>
  <si>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</si>
  <si>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</si>
  <si>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</si>
  <si>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</si>
  <si>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</si>
  <si>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</si>
  <si>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</si>
  <si>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</si>
  <si>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</si>
  <si>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</si>
  <si>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</si>
  <si>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</si>
  <si>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</si>
  <si>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</si>
  <si>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</si>
  <si>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</si>
  <si>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</si>
  <si>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</si>
  <si>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</si>
  <si>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</si>
  <si>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</si>
  <si>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</si>
  <si>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</si>
  <si>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</si>
  <si>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</si>
  <si>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</si>
  <si>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</si>
  <si>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</si>
  <si>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</si>
  <si>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</si>
  <si>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</si>
  <si>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</si>
  <si>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</si>
  <si>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</si>
  <si>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</si>
  <si>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</si>
  <si>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</si>
  <si>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</si>
  <si>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</si>
  <si>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</si>
  <si>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</si>
  <si>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</si>
  <si>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</si>
  <si>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</si>
  <si>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</si>
  <si>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</si>
  <si>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</si>
  <si>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</si>
  <si>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</si>
  <si>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</si>
  <si>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</si>
  <si>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</si>
  <si>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</si>
  <si>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</si>
  <si>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</si>
  <si>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</si>
  <si>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</si>
  <si>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</si>
  <si>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</si>
  <si>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</si>
  <si>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</si>
  <si>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</si>
  <si>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</si>
  <si>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</si>
  <si>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</si>
  <si>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</si>
  <si>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</si>
  <si>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</si>
  <si>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</si>
  <si>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>Zakup usług dostępu do Internetu,sprzetu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</si>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</sst>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39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6" borderId="0" xfId="0" applyNumberFormat="1" applyFont="1" applyFill="1" applyBorder="1" applyAlignment="1">
      <alignment horizontal="left" vertical="center"/>
    </xf>
    <xf numFmtId="4" fontId="28" fillId="6" borderId="0" xfId="0" applyNumberFormat="1" applyFont="1" applyFill="1" applyAlignment="1">
      <alignment horizontal="left" vertical="center"/>
    </xf>
    <xf numFmtId="4" fontId="8" fillId="6" borderId="0" xfId="0" applyNumberFormat="1" applyFont="1" applyFill="1" applyBorder="1" applyAlignment="1">
      <alignment vertical="center"/>
    </xf>
    <xf numFmtId="0" fontId="11" fillId="6" borderId="0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wrapText="1"/>
    </xf>
    <xf numFmtId="4" fontId="22" fillId="6" borderId="0" xfId="0" applyNumberFormat="1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 wrapText="1"/>
    </xf>
    <xf numFmtId="4" fontId="23" fillId="6" borderId="0" xfId="0" applyNumberFormat="1" applyFont="1" applyFill="1" applyBorder="1" applyAlignment="1">
      <alignment horizontal="right" vertical="center" wrapText="1"/>
    </xf>
    <xf numFmtId="0" fontId="24" fillId="6" borderId="0" xfId="0" applyFont="1" applyFill="1" applyBorder="1"/>
    <xf numFmtId="4" fontId="23" fillId="6" borderId="0" xfId="0" applyNumberFormat="1" applyFont="1" applyFill="1" applyBorder="1" applyAlignment="1">
      <alignment horizontal="center" vertical="center" wrapText="1"/>
    </xf>
    <xf numFmtId="4" fontId="23" fillId="6" borderId="0" xfId="0" applyNumberFormat="1" applyFont="1" applyFill="1" applyBorder="1" applyAlignment="1">
      <alignment horizontal="center" vertical="center"/>
    </xf>
    <xf numFmtId="4" fontId="22" fillId="6" borderId="0" xfId="0" applyNumberFormat="1" applyFont="1" applyFill="1" applyBorder="1" applyAlignment="1">
      <alignment horizontal="right" vertical="center"/>
    </xf>
    <xf numFmtId="4" fontId="23" fillId="6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 wrapText="1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7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7" borderId="3" xfId="0" applyNumberFormat="1" applyFont="1" applyFill="1" applyBorder="1" applyAlignment="1" applyProtection="1">
      <alignment vertical="center"/>
    </xf>
    <xf numFmtId="4" fontId="33" fillId="7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7" borderId="3" xfId="0" applyNumberFormat="1" applyFont="1" applyFill="1" applyBorder="1" applyAlignment="1" applyProtection="1">
      <alignment horizontal="left" vertical="center"/>
      <protection locked="0"/>
    </xf>
    <xf numFmtId="4" fontId="33" fillId="7" borderId="4" xfId="0" applyNumberFormat="1" applyFont="1" applyFill="1" applyBorder="1" applyAlignment="1" applyProtection="1">
      <alignment horizontal="left" vertical="center"/>
      <protection locked="0"/>
    </xf>
    <xf numFmtId="4" fontId="33" fillId="7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3" fillId="6" borderId="0" xfId="0" applyNumberFormat="1" applyFont="1" applyFill="1" applyBorder="1" applyAlignment="1">
      <alignment horizontal="center" vertical="center"/>
    </xf>
    <xf numFmtId="4" fontId="23" fillId="6" borderId="0" xfId="0" applyNumberFormat="1" applyFont="1" applyFill="1" applyBorder="1" applyAlignment="1">
      <alignment vertical="center"/>
    </xf>
    <xf numFmtId="4" fontId="22" fillId="6" borderId="0" xfId="0" applyNumberFormat="1" applyFont="1" applyFill="1" applyBorder="1" applyAlignment="1">
      <alignment horizontal="left" vertical="center" wrapText="1"/>
    </xf>
    <xf numFmtId="4" fontId="22" fillId="6" borderId="0" xfId="0" applyNumberFormat="1" applyFont="1" applyFill="1" applyBorder="1" applyAlignment="1">
      <alignment vertical="center" wrapText="1"/>
    </xf>
    <xf numFmtId="4" fontId="23" fillId="6" borderId="0" xfId="0" applyNumberFormat="1" applyFont="1" applyFill="1" applyBorder="1" applyAlignment="1">
      <alignment horizontal="left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6" borderId="0" xfId="0" applyNumberFormat="1" applyFont="1" applyFill="1" applyBorder="1" applyAlignment="1">
      <alignment horizontal="left" vertical="center" wrapText="1"/>
    </xf>
    <xf numFmtId="0" fontId="24" fillId="6" borderId="0" xfId="0" applyFont="1" applyFill="1" applyAlignment="1">
      <alignment horizontal="left" vertical="center" wrapText="1"/>
    </xf>
    <xf numFmtId="0" fontId="0" fillId="6" borderId="0" xfId="0" applyFill="1" applyAlignment="1"/>
    <xf numFmtId="0" fontId="0" fillId="6" borderId="0" xfId="0" applyFill="1" applyBorder="1" applyAlignment="1"/>
    <xf numFmtId="4" fontId="3" fillId="6" borderId="0" xfId="0" applyNumberFormat="1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wrapText="1"/>
    </xf>
    <xf numFmtId="0" fontId="24" fillId="6" borderId="0" xfId="0" applyFont="1" applyFill="1" applyBorder="1" applyAlignment="1">
      <alignment horizontal="left" vertical="center" wrapText="1"/>
    </xf>
    <xf numFmtId="0" fontId="0" fillId="6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6"/>
  <sheetViews>
    <sheetView tabSelected="1" view="pageLayout" topLeftCell="A564" zoomScale="80" zoomScaleNormal="100" zoomScalePageLayoutView="80" workbookViewId="0">
      <selection activeCell="D564" sqref="D564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3" t="s">
        <v>1</v>
      </c>
      <c r="G3" s="924"/>
      <c r="H3" s="924"/>
      <c r="I3" s="924"/>
      <c r="J3" s="924"/>
    </row>
    <row r="4" spans="1:10" s="8" customFormat="1" ht="15">
      <c r="A4" s="5"/>
      <c r="B4" s="7"/>
      <c r="C4" s="7"/>
      <c r="D4" s="925"/>
      <c r="E4" s="925"/>
    </row>
    <row r="5" spans="1:10" ht="15" customHeight="1">
      <c r="A5" s="615" t="s">
        <v>2</v>
      </c>
      <c r="B5" s="615"/>
      <c r="C5" s="615"/>
      <c r="D5" s="615"/>
      <c r="E5" s="615"/>
      <c r="F5" s="615"/>
      <c r="G5" s="615"/>
      <c r="H5" s="615"/>
      <c r="I5" s="615"/>
    </row>
    <row r="6" spans="1:10" ht="14.25" thickBot="1">
      <c r="A6" s="926"/>
      <c r="B6" s="927"/>
      <c r="C6" s="927"/>
      <c r="D6" s="927"/>
      <c r="E6" s="927"/>
      <c r="F6" s="927"/>
      <c r="G6" s="927"/>
      <c r="H6" s="926"/>
      <c r="I6" s="926"/>
    </row>
    <row r="7" spans="1:10" ht="15" customHeight="1" thickBot="1">
      <c r="A7" s="10"/>
      <c r="B7" s="928" t="s">
        <v>3</v>
      </c>
      <c r="C7" s="929"/>
      <c r="D7" s="929"/>
      <c r="E7" s="929"/>
      <c r="F7" s="929"/>
      <c r="G7" s="930"/>
      <c r="H7" s="11"/>
      <c r="I7" s="11"/>
    </row>
    <row r="8" spans="1:10">
      <c r="A8" s="931" t="s">
        <v>4</v>
      </c>
      <c r="B8" s="933" t="s">
        <v>5</v>
      </c>
      <c r="C8" s="935" t="s">
        <v>6</v>
      </c>
      <c r="D8" s="933" t="s">
        <v>7</v>
      </c>
      <c r="E8" s="937" t="s">
        <v>8</v>
      </c>
      <c r="F8" s="919" t="s">
        <v>9</v>
      </c>
      <c r="G8" s="919" t="s">
        <v>10</v>
      </c>
      <c r="H8" s="919" t="s">
        <v>11</v>
      </c>
      <c r="I8" s="921" t="s">
        <v>12</v>
      </c>
    </row>
    <row r="9" spans="1:10" ht="81.75" customHeight="1">
      <c r="A9" s="932"/>
      <c r="B9" s="934"/>
      <c r="C9" s="936"/>
      <c r="D9" s="934"/>
      <c r="E9" s="938"/>
      <c r="F9" s="920"/>
      <c r="G9" s="920"/>
      <c r="H9" s="920"/>
      <c r="I9" s="922"/>
    </row>
    <row r="10" spans="1:10" s="12" customFormat="1" ht="12.75" customHeight="1">
      <c r="A10" s="906" t="s">
        <v>13</v>
      </c>
      <c r="B10" s="909"/>
      <c r="C10" s="909"/>
      <c r="D10" s="909"/>
      <c r="E10" s="907"/>
      <c r="F10" s="907"/>
      <c r="G10" s="907"/>
      <c r="H10" s="907"/>
      <c r="I10" s="908"/>
    </row>
    <row r="11" spans="1:10" s="12" customFormat="1" ht="12.75">
      <c r="A11" s="13" t="s">
        <v>14</v>
      </c>
      <c r="B11" s="14"/>
      <c r="C11" s="14"/>
      <c r="D11" s="14"/>
      <c r="E11" s="14">
        <v>140960.20000000001</v>
      </c>
      <c r="F11" s="14"/>
      <c r="G11" s="14">
        <v>218846.25</v>
      </c>
      <c r="H11" s="14"/>
      <c r="I11" s="15">
        <f>SUM(B11:H11)</f>
        <v>359806.45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17811.759999999998</v>
      </c>
      <c r="F12" s="14">
        <f t="shared" si="0"/>
        <v>0</v>
      </c>
      <c r="G12" s="14">
        <f t="shared" si="0"/>
        <v>25327.64</v>
      </c>
      <c r="H12" s="14">
        <f t="shared" si="0"/>
        <v>0</v>
      </c>
      <c r="I12" s="15">
        <f t="shared" si="0"/>
        <v>43139.399999999994</v>
      </c>
    </row>
    <row r="13" spans="1:10">
      <c r="A13" s="16" t="s">
        <v>16</v>
      </c>
      <c r="B13" s="17"/>
      <c r="C13" s="17"/>
      <c r="D13" s="17"/>
      <c r="E13" s="18">
        <v>17811.759999999998</v>
      </c>
      <c r="F13" s="18"/>
      <c r="G13" s="18">
        <v>25327.64</v>
      </c>
      <c r="H13" s="18"/>
      <c r="I13" s="19">
        <f>SUM(B13:H13)</f>
        <v>43139.399999999994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20707.3</v>
      </c>
      <c r="F16" s="14">
        <f t="shared" si="1"/>
        <v>0</v>
      </c>
      <c r="G16" s="14">
        <f t="shared" si="1"/>
        <v>14070.94</v>
      </c>
      <c r="H16" s="14">
        <f t="shared" si="1"/>
        <v>0</v>
      </c>
      <c r="I16" s="15">
        <f t="shared" si="1"/>
        <v>34778.239999999998</v>
      </c>
    </row>
    <row r="17" spans="1:9">
      <c r="A17" s="16" t="s">
        <v>20</v>
      </c>
      <c r="B17" s="17"/>
      <c r="C17" s="17"/>
      <c r="D17" s="17"/>
      <c r="E17" s="18">
        <v>20707.3</v>
      </c>
      <c r="F17" s="18"/>
      <c r="G17" s="18">
        <v>14070.94</v>
      </c>
      <c r="H17" s="17"/>
      <c r="I17" s="19">
        <f>SUM(B17:H17)</f>
        <v>34778.239999999998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0</v>
      </c>
      <c r="E19" s="14">
        <f t="shared" si="2"/>
        <v>138064.66000000003</v>
      </c>
      <c r="F19" s="14">
        <f t="shared" si="2"/>
        <v>0</v>
      </c>
      <c r="G19" s="14">
        <f t="shared" si="2"/>
        <v>230102.95</v>
      </c>
      <c r="H19" s="14">
        <f t="shared" si="2"/>
        <v>0</v>
      </c>
      <c r="I19" s="15">
        <f t="shared" si="2"/>
        <v>368167.61</v>
      </c>
    </row>
    <row r="20" spans="1:9">
      <c r="A20" s="906" t="s">
        <v>22</v>
      </c>
      <c r="B20" s="907"/>
      <c r="C20" s="907"/>
      <c r="D20" s="907"/>
      <c r="E20" s="907"/>
      <c r="F20" s="907"/>
      <c r="G20" s="907"/>
      <c r="H20" s="907"/>
      <c r="I20" s="908"/>
    </row>
    <row r="21" spans="1:9">
      <c r="A21" s="13" t="s">
        <v>23</v>
      </c>
      <c r="B21" s="14"/>
      <c r="C21" s="14"/>
      <c r="D21" s="14"/>
      <c r="E21" s="14">
        <v>140960.20000000001</v>
      </c>
      <c r="F21" s="14"/>
      <c r="G21" s="14">
        <v>218846.25</v>
      </c>
      <c r="H21" s="14"/>
      <c r="I21" s="15">
        <f>SUM(B21:H21)</f>
        <v>359806.45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0</v>
      </c>
      <c r="E22" s="14">
        <f>SUM(E23:E25)</f>
        <v>17811.759999999998</v>
      </c>
      <c r="F22" s="14">
        <f t="shared" si="3"/>
        <v>0</v>
      </c>
      <c r="G22" s="14">
        <f t="shared" si="3"/>
        <v>25327.64</v>
      </c>
      <c r="H22" s="14">
        <f t="shared" si="3"/>
        <v>0</v>
      </c>
      <c r="I22" s="15">
        <f t="shared" si="3"/>
        <v>43139.399999999994</v>
      </c>
    </row>
    <row r="23" spans="1:9">
      <c r="A23" s="16" t="s">
        <v>24</v>
      </c>
      <c r="B23" s="18"/>
      <c r="C23" s="18"/>
      <c r="D23" s="18"/>
      <c r="E23" s="18"/>
      <c r="F23" s="18"/>
      <c r="G23" s="18">
        <v>0</v>
      </c>
      <c r="H23" s="17"/>
      <c r="I23" s="19">
        <f t="shared" ref="I23:I28" si="4">SUM(B23:H23)</f>
        <v>0</v>
      </c>
    </row>
    <row r="24" spans="1:9">
      <c r="A24" s="16" t="s">
        <v>17</v>
      </c>
      <c r="B24" s="17"/>
      <c r="C24" s="17"/>
      <c r="D24" s="18"/>
      <c r="E24" s="18">
        <v>17811.759999999998</v>
      </c>
      <c r="F24" s="18"/>
      <c r="G24" s="18">
        <v>25327.64</v>
      </c>
      <c r="H24" s="17"/>
      <c r="I24" s="19">
        <f t="shared" si="4"/>
        <v>43139.399999999994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20707.3</v>
      </c>
      <c r="F26" s="14">
        <f t="shared" si="5"/>
        <v>0</v>
      </c>
      <c r="G26" s="14">
        <f t="shared" si="5"/>
        <v>14070.94</v>
      </c>
      <c r="H26" s="14">
        <f t="shared" si="5"/>
        <v>0</v>
      </c>
      <c r="I26" s="15">
        <f t="shared" si="5"/>
        <v>34778.239999999998</v>
      </c>
    </row>
    <row r="27" spans="1:9">
      <c r="A27" s="16" t="s">
        <v>20</v>
      </c>
      <c r="B27" s="17"/>
      <c r="C27" s="17"/>
      <c r="D27" s="17"/>
      <c r="E27" s="18">
        <v>20707.3</v>
      </c>
      <c r="F27" s="18"/>
      <c r="G27" s="18">
        <v>14070.94</v>
      </c>
      <c r="H27" s="17"/>
      <c r="I27" s="19">
        <f t="shared" si="4"/>
        <v>34778.239999999998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0</v>
      </c>
      <c r="E29" s="14">
        <f t="shared" si="6"/>
        <v>138064.66000000003</v>
      </c>
      <c r="F29" s="14">
        <f t="shared" si="6"/>
        <v>0</v>
      </c>
      <c r="G29" s="14">
        <f t="shared" si="6"/>
        <v>230102.95</v>
      </c>
      <c r="H29" s="14">
        <f t="shared" si="6"/>
        <v>0</v>
      </c>
      <c r="I29" s="15">
        <f t="shared" si="6"/>
        <v>368167.61</v>
      </c>
    </row>
    <row r="30" spans="1:9">
      <c r="A30" s="906" t="s">
        <v>25</v>
      </c>
      <c r="B30" s="907"/>
      <c r="C30" s="907"/>
      <c r="D30" s="907"/>
      <c r="E30" s="907"/>
      <c r="F30" s="907"/>
      <c r="G30" s="907"/>
      <c r="H30" s="907"/>
      <c r="I30" s="908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6" t="s">
        <v>28</v>
      </c>
      <c r="B35" s="909"/>
      <c r="C35" s="909"/>
      <c r="D35" s="909"/>
      <c r="E35" s="909"/>
      <c r="F35" s="909"/>
      <c r="G35" s="909"/>
      <c r="H35" s="909"/>
      <c r="I35" s="908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0</v>
      </c>
      <c r="E36" s="26">
        <f t="shared" si="8"/>
        <v>0</v>
      </c>
      <c r="F36" s="26">
        <f t="shared" si="8"/>
        <v>0</v>
      </c>
      <c r="G36" s="26">
        <f t="shared" si="8"/>
        <v>0</v>
      </c>
      <c r="H36" s="26">
        <f t="shared" si="8"/>
        <v>0</v>
      </c>
      <c r="I36" s="27">
        <f t="shared" si="8"/>
        <v>0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0</v>
      </c>
      <c r="E37" s="29">
        <f t="shared" si="9"/>
        <v>0</v>
      </c>
      <c r="F37" s="29">
        <f t="shared" si="9"/>
        <v>0</v>
      </c>
      <c r="G37" s="29">
        <f t="shared" si="9"/>
        <v>0</v>
      </c>
      <c r="H37" s="29">
        <f t="shared" si="9"/>
        <v>0</v>
      </c>
      <c r="I37" s="30">
        <f t="shared" si="9"/>
        <v>0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10" t="s">
        <v>30</v>
      </c>
      <c r="B48" s="911"/>
      <c r="C48" s="912" t="s">
        <v>31</v>
      </c>
    </row>
    <row r="49" spans="1:3" ht="13.5" customHeight="1">
      <c r="A49" s="915"/>
      <c r="B49" s="916"/>
      <c r="C49" s="913"/>
    </row>
    <row r="50" spans="1:3" ht="29.25" customHeight="1">
      <c r="A50" s="917"/>
      <c r="B50" s="918"/>
      <c r="C50" s="914"/>
    </row>
    <row r="51" spans="1:3" ht="15">
      <c r="A51" s="896" t="s">
        <v>13</v>
      </c>
      <c r="B51" s="897"/>
      <c r="C51" s="891"/>
    </row>
    <row r="52" spans="1:3" ht="15">
      <c r="A52" s="881" t="s">
        <v>14</v>
      </c>
      <c r="B52" s="882"/>
      <c r="C52" s="35">
        <v>24199.119999999999</v>
      </c>
    </row>
    <row r="53" spans="1:3" ht="15">
      <c r="A53" s="900" t="s">
        <v>15</v>
      </c>
      <c r="B53" s="901"/>
      <c r="C53" s="36">
        <f>SUM(C54:C55)</f>
        <v>0</v>
      </c>
    </row>
    <row r="54" spans="1:3" ht="15">
      <c r="A54" s="898" t="s">
        <v>16</v>
      </c>
      <c r="B54" s="899"/>
      <c r="C54" s="37"/>
    </row>
    <row r="55" spans="1:3" ht="15">
      <c r="A55" s="898" t="s">
        <v>17</v>
      </c>
      <c r="B55" s="899"/>
      <c r="C55" s="37"/>
    </row>
    <row r="56" spans="1:3" ht="15">
      <c r="A56" s="900" t="s">
        <v>19</v>
      </c>
      <c r="B56" s="901"/>
      <c r="C56" s="36">
        <f>SUM(C57:C58)</f>
        <v>5600</v>
      </c>
    </row>
    <row r="57" spans="1:3" ht="15">
      <c r="A57" s="898" t="s">
        <v>20</v>
      </c>
      <c r="B57" s="899"/>
      <c r="C57" s="37">
        <v>5600</v>
      </c>
    </row>
    <row r="58" spans="1:3" ht="15">
      <c r="A58" s="898" t="s">
        <v>17</v>
      </c>
      <c r="B58" s="899"/>
      <c r="C58" s="37"/>
    </row>
    <row r="59" spans="1:3" ht="15">
      <c r="A59" s="900" t="s">
        <v>32</v>
      </c>
      <c r="B59" s="901"/>
      <c r="C59" s="36">
        <f>C52+C53-C56</f>
        <v>18599.12</v>
      </c>
    </row>
    <row r="60" spans="1:3" ht="15">
      <c r="A60" s="896" t="s">
        <v>22</v>
      </c>
      <c r="B60" s="897"/>
      <c r="C60" s="891"/>
    </row>
    <row r="61" spans="1:3" ht="15">
      <c r="A61" s="881" t="s">
        <v>23</v>
      </c>
      <c r="B61" s="882"/>
      <c r="C61" s="35">
        <v>24199.119999999999</v>
      </c>
    </row>
    <row r="62" spans="1:3" ht="15">
      <c r="A62" s="900" t="s">
        <v>15</v>
      </c>
      <c r="B62" s="901"/>
      <c r="C62" s="36">
        <f>SUM(C63:C64)</f>
        <v>0</v>
      </c>
    </row>
    <row r="63" spans="1:3" ht="15">
      <c r="A63" s="898" t="s">
        <v>24</v>
      </c>
      <c r="B63" s="899"/>
      <c r="C63" s="37"/>
    </row>
    <row r="64" spans="1:3" ht="15">
      <c r="A64" s="898" t="s">
        <v>17</v>
      </c>
      <c r="B64" s="899"/>
      <c r="C64" s="38"/>
    </row>
    <row r="65" spans="1:3" ht="15">
      <c r="A65" s="900" t="s">
        <v>19</v>
      </c>
      <c r="B65" s="901"/>
      <c r="C65" s="36">
        <f>SUM(C66:C67)</f>
        <v>5600</v>
      </c>
    </row>
    <row r="66" spans="1:3" ht="15">
      <c r="A66" s="898" t="s">
        <v>20</v>
      </c>
      <c r="B66" s="899"/>
      <c r="C66" s="37">
        <v>5600</v>
      </c>
    </row>
    <row r="67" spans="1:3" ht="15">
      <c r="A67" s="902" t="s">
        <v>17</v>
      </c>
      <c r="B67" s="903"/>
      <c r="C67" s="39"/>
    </row>
    <row r="68" spans="1:3" ht="15">
      <c r="A68" s="904" t="s">
        <v>21</v>
      </c>
      <c r="B68" s="905"/>
      <c r="C68" s="40">
        <f>C61+C62-C65</f>
        <v>18599.12</v>
      </c>
    </row>
    <row r="69" spans="1:3" ht="15">
      <c r="A69" s="889" t="s">
        <v>25</v>
      </c>
      <c r="B69" s="890"/>
      <c r="C69" s="891"/>
    </row>
    <row r="70" spans="1:3" ht="15">
      <c r="A70" s="881" t="s">
        <v>23</v>
      </c>
      <c r="B70" s="882"/>
      <c r="C70" s="35"/>
    </row>
    <row r="71" spans="1:3" ht="15">
      <c r="A71" s="892" t="s">
        <v>26</v>
      </c>
      <c r="B71" s="893"/>
      <c r="C71" s="41"/>
    </row>
    <row r="72" spans="1:3" ht="15">
      <c r="A72" s="892" t="s">
        <v>27</v>
      </c>
      <c r="B72" s="893"/>
      <c r="C72" s="41"/>
    </row>
    <row r="73" spans="1:3" ht="15">
      <c r="A73" s="894" t="s">
        <v>32</v>
      </c>
      <c r="B73" s="895"/>
      <c r="C73" s="42">
        <f>C70+C71-C72</f>
        <v>0</v>
      </c>
    </row>
    <row r="74" spans="1:3" ht="15">
      <c r="A74" s="896" t="s">
        <v>28</v>
      </c>
      <c r="B74" s="897"/>
      <c r="C74" s="891"/>
    </row>
    <row r="75" spans="1:3" ht="15">
      <c r="A75" s="881" t="s">
        <v>23</v>
      </c>
      <c r="B75" s="882"/>
      <c r="C75" s="35">
        <f>C52-C61-C70</f>
        <v>0</v>
      </c>
    </row>
    <row r="76" spans="1:3" ht="15.75" thickBot="1">
      <c r="A76" s="883" t="s">
        <v>21</v>
      </c>
      <c r="B76" s="884"/>
      <c r="C76" s="43">
        <f>C59-C68-C73</f>
        <v>0</v>
      </c>
    </row>
    <row r="92" spans="1:5" ht="15">
      <c r="A92" s="885" t="s">
        <v>33</v>
      </c>
      <c r="B92" s="886"/>
      <c r="C92" s="886"/>
      <c r="D92" s="886"/>
      <c r="E92" s="886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5" t="s">
        <v>53</v>
      </c>
      <c r="B117" s="863"/>
      <c r="C117" s="863"/>
    </row>
    <row r="118" spans="1:7">
      <c r="A118" s="887"/>
      <c r="B118" s="888"/>
      <c r="C118" s="888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5" t="s">
        <v>60</v>
      </c>
      <c r="B127" s="863"/>
      <c r="C127" s="863"/>
      <c r="D127" s="616"/>
      <c r="E127" s="616"/>
      <c r="F127" s="616"/>
      <c r="G127" s="616"/>
    </row>
    <row r="128" spans="1:7" ht="14.25" thickBot="1">
      <c r="A128" s="874"/>
      <c r="B128" s="875"/>
      <c r="C128" s="875"/>
    </row>
    <row r="129" spans="1:9" ht="13.5" customHeight="1">
      <c r="A129" s="876"/>
      <c r="B129" s="878" t="s">
        <v>61</v>
      </c>
      <c r="C129" s="879"/>
      <c r="D129" s="879"/>
      <c r="E129" s="879"/>
      <c r="F129" s="880"/>
      <c r="G129" s="878" t="s">
        <v>62</v>
      </c>
      <c r="H129" s="879"/>
      <c r="I129" s="880"/>
    </row>
    <row r="130" spans="1:9" ht="51">
      <c r="A130" s="877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5" t="s">
        <v>73</v>
      </c>
      <c r="B137" s="863"/>
      <c r="C137" s="863"/>
    </row>
    <row r="138" spans="1:9" ht="14.25" thickBot="1">
      <c r="A138" s="874"/>
      <c r="B138" s="875"/>
      <c r="C138" s="875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5" t="s">
        <v>75</v>
      </c>
      <c r="B144" s="863"/>
      <c r="C144" s="863"/>
      <c r="D144" s="616"/>
    </row>
    <row r="145" spans="1:4" ht="14.25" thickBot="1">
      <c r="A145" s="864"/>
      <c r="B145" s="865"/>
      <c r="C145" s="865"/>
    </row>
    <row r="146" spans="1:4">
      <c r="A146" s="866" t="s">
        <v>34</v>
      </c>
      <c r="B146" s="867"/>
      <c r="C146" s="109" t="s">
        <v>55</v>
      </c>
      <c r="D146" s="110" t="s">
        <v>56</v>
      </c>
    </row>
    <row r="147" spans="1:4" ht="66" customHeight="1">
      <c r="A147" s="868" t="s">
        <v>76</v>
      </c>
      <c r="B147" s="869"/>
      <c r="C147" s="71">
        <f>C149+SUM(C150:C153)</f>
        <v>0</v>
      </c>
      <c r="D147" s="114">
        <f>D149+SUM(D150:D153)</f>
        <v>0</v>
      </c>
    </row>
    <row r="148" spans="1:4">
      <c r="A148" s="870" t="s">
        <v>58</v>
      </c>
      <c r="B148" s="871"/>
      <c r="C148" s="115"/>
      <c r="D148" s="116"/>
    </row>
    <row r="149" spans="1:4">
      <c r="A149" s="872" t="s">
        <v>5</v>
      </c>
      <c r="B149" s="873"/>
      <c r="C149" s="117"/>
      <c r="D149" s="118"/>
    </row>
    <row r="150" spans="1:4">
      <c r="A150" s="860" t="s">
        <v>7</v>
      </c>
      <c r="B150" s="861"/>
      <c r="C150" s="119"/>
      <c r="D150" s="120"/>
    </row>
    <row r="151" spans="1:4">
      <c r="A151" s="860" t="s">
        <v>8</v>
      </c>
      <c r="B151" s="861"/>
      <c r="C151" s="119"/>
      <c r="D151" s="120"/>
    </row>
    <row r="152" spans="1:4">
      <c r="A152" s="860" t="s">
        <v>9</v>
      </c>
      <c r="B152" s="861"/>
      <c r="C152" s="119"/>
      <c r="D152" s="120"/>
    </row>
    <row r="153" spans="1:4">
      <c r="A153" s="860" t="s">
        <v>10</v>
      </c>
      <c r="B153" s="861"/>
      <c r="C153" s="119"/>
      <c r="D153" s="120"/>
    </row>
    <row r="164" spans="1:9">
      <c r="A164" s="501" t="s">
        <v>77</v>
      </c>
      <c r="B164" s="702"/>
      <c r="C164" s="702"/>
      <c r="D164" s="702"/>
      <c r="E164" s="702"/>
      <c r="F164" s="702"/>
      <c r="G164" s="702"/>
      <c r="H164" s="702"/>
      <c r="I164" s="702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20" t="s">
        <v>79</v>
      </c>
      <c r="B166" s="862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20" t="s">
        <v>79</v>
      </c>
      <c r="B173" s="821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50" t="s">
        <v>92</v>
      </c>
      <c r="B183" s="851"/>
      <c r="C183" s="851"/>
      <c r="D183" s="851"/>
      <c r="E183" s="851"/>
      <c r="F183" s="851"/>
      <c r="G183" s="851"/>
      <c r="H183" s="851"/>
      <c r="I183" s="851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2" t="s">
        <v>93</v>
      </c>
      <c r="B185" s="853"/>
      <c r="C185" s="853"/>
      <c r="D185" s="854"/>
      <c r="E185" s="752" t="s">
        <v>55</v>
      </c>
      <c r="F185" s="546" t="s">
        <v>94</v>
      </c>
      <c r="G185" s="547"/>
      <c r="H185" s="548"/>
      <c r="I185" s="858" t="s">
        <v>56</v>
      </c>
    </row>
    <row r="186" spans="1:9" ht="26.25" thickBot="1">
      <c r="A186" s="855"/>
      <c r="B186" s="856"/>
      <c r="C186" s="856"/>
      <c r="D186" s="857"/>
      <c r="E186" s="753"/>
      <c r="F186" s="166" t="s">
        <v>26</v>
      </c>
      <c r="G186" s="167" t="s">
        <v>95</v>
      </c>
      <c r="H186" s="166" t="s">
        <v>96</v>
      </c>
      <c r="I186" s="859"/>
    </row>
    <row r="187" spans="1:9">
      <c r="A187" s="168">
        <v>1</v>
      </c>
      <c r="B187" s="784" t="s">
        <v>65</v>
      </c>
      <c r="C187" s="840"/>
      <c r="D187" s="785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1" t="s">
        <v>97</v>
      </c>
      <c r="C188" s="842"/>
      <c r="D188" s="843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4" t="s">
        <v>99</v>
      </c>
      <c r="C189" s="845"/>
      <c r="D189" s="846"/>
      <c r="E189" s="177"/>
      <c r="F189" s="178"/>
      <c r="G189" s="178"/>
      <c r="H189" s="178"/>
      <c r="I189" s="179">
        <f>E189+F189-G189-H189</f>
        <v>0</v>
      </c>
    </row>
    <row r="190" spans="1:9">
      <c r="A190" s="176"/>
      <c r="B190" s="841" t="s">
        <v>97</v>
      </c>
      <c r="C190" s="842"/>
      <c r="D190" s="843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4" t="s">
        <v>101</v>
      </c>
      <c r="C191" s="845"/>
      <c r="D191" s="846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7" t="s">
        <v>102</v>
      </c>
      <c r="B192" s="848"/>
      <c r="C192" s="848"/>
      <c r="D192" s="849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5" t="s">
        <v>105</v>
      </c>
      <c r="B200" s="545"/>
      <c r="C200" s="545"/>
      <c r="D200" s="545"/>
      <c r="E200" s="545"/>
      <c r="F200" s="545"/>
      <c r="G200" s="545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4" t="s">
        <v>106</v>
      </c>
      <c r="B202" s="838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9" t="s">
        <v>112</v>
      </c>
      <c r="B203" s="803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5" t="s">
        <v>113</v>
      </c>
      <c r="B204" s="796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5" t="s">
        <v>114</v>
      </c>
      <c r="B205" s="796"/>
      <c r="C205" s="194"/>
      <c r="D205" s="194"/>
      <c r="E205" s="194"/>
      <c r="F205" s="194"/>
      <c r="G205" s="195">
        <f t="shared" si="11"/>
        <v>0</v>
      </c>
    </row>
    <row r="206" spans="1:9">
      <c r="A206" s="835" t="s">
        <v>115</v>
      </c>
      <c r="B206" s="796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5" t="s">
        <v>116</v>
      </c>
      <c r="B207" s="796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6" t="s">
        <v>117</v>
      </c>
      <c r="B208" s="796"/>
      <c r="C208" s="194"/>
      <c r="D208" s="194"/>
      <c r="E208" s="194"/>
      <c r="F208" s="194"/>
      <c r="G208" s="195">
        <f t="shared" si="11"/>
        <v>0</v>
      </c>
    </row>
    <row r="209" spans="1:7">
      <c r="A209" s="606" t="s">
        <v>118</v>
      </c>
      <c r="B209" s="796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6" t="s">
        <v>119</v>
      </c>
      <c r="B210" s="796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6" t="s">
        <v>120</v>
      </c>
      <c r="B211" s="799"/>
      <c r="C211" s="196"/>
      <c r="D211" s="196"/>
      <c r="E211" s="196"/>
      <c r="F211" s="196"/>
      <c r="G211" s="197">
        <f t="shared" si="11"/>
        <v>0</v>
      </c>
    </row>
    <row r="212" spans="1:7">
      <c r="A212" s="837" t="s">
        <v>121</v>
      </c>
      <c r="B212" s="803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4" t="s">
        <v>122</v>
      </c>
      <c r="B213" s="796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4" t="s">
        <v>123</v>
      </c>
      <c r="B214" s="796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4" t="s">
        <v>124</v>
      </c>
      <c r="B215" s="796"/>
      <c r="C215" s="200"/>
      <c r="D215" s="200"/>
      <c r="E215" s="201"/>
      <c r="F215" s="201"/>
      <c r="G215" s="195">
        <f t="shared" si="12"/>
        <v>0</v>
      </c>
    </row>
    <row r="216" spans="1:7">
      <c r="A216" s="795" t="s">
        <v>125</v>
      </c>
      <c r="B216" s="796"/>
      <c r="C216" s="200"/>
      <c r="D216" s="200"/>
      <c r="E216" s="201"/>
      <c r="F216" s="201"/>
      <c r="G216" s="195">
        <f t="shared" si="12"/>
        <v>0</v>
      </c>
    </row>
    <row r="217" spans="1:7">
      <c r="A217" s="594" t="s">
        <v>126</v>
      </c>
      <c r="B217" s="796"/>
      <c r="C217" s="200"/>
      <c r="D217" s="200"/>
      <c r="E217" s="201"/>
      <c r="F217" s="201"/>
      <c r="G217" s="195">
        <f t="shared" si="12"/>
        <v>0</v>
      </c>
    </row>
    <row r="218" spans="1:7">
      <c r="A218" s="594" t="s">
        <v>127</v>
      </c>
      <c r="B218" s="796"/>
      <c r="C218" s="200"/>
      <c r="D218" s="200"/>
      <c r="E218" s="201"/>
      <c r="F218" s="201"/>
      <c r="G218" s="195">
        <f t="shared" si="12"/>
        <v>0</v>
      </c>
    </row>
    <row r="219" spans="1:7">
      <c r="A219" s="594" t="s">
        <v>128</v>
      </c>
      <c r="B219" s="796"/>
      <c r="C219" s="200"/>
      <c r="D219" s="200"/>
      <c r="E219" s="201"/>
      <c r="F219" s="201"/>
      <c r="G219" s="195">
        <f t="shared" si="12"/>
        <v>0</v>
      </c>
    </row>
    <row r="220" spans="1:7">
      <c r="A220" s="594" t="s">
        <v>129</v>
      </c>
      <c r="B220" s="796"/>
      <c r="C220" s="200"/>
      <c r="D220" s="200"/>
      <c r="E220" s="201"/>
      <c r="F220" s="201"/>
      <c r="G220" s="195">
        <f t="shared" si="12"/>
        <v>0</v>
      </c>
    </row>
    <row r="221" spans="1:7">
      <c r="A221" s="594" t="s">
        <v>130</v>
      </c>
      <c r="B221" s="796"/>
      <c r="C221" s="200"/>
      <c r="D221" s="200"/>
      <c r="E221" s="201"/>
      <c r="F221" s="201"/>
      <c r="G221" s="195">
        <f t="shared" si="12"/>
        <v>0</v>
      </c>
    </row>
    <row r="222" spans="1:7">
      <c r="A222" s="594" t="s">
        <v>131</v>
      </c>
      <c r="B222" s="796"/>
      <c r="C222" s="200"/>
      <c r="D222" s="200"/>
      <c r="E222" s="201"/>
      <c r="F222" s="201"/>
      <c r="G222" s="195">
        <f t="shared" si="12"/>
        <v>0</v>
      </c>
    </row>
    <row r="223" spans="1:7">
      <c r="A223" s="594" t="s">
        <v>132</v>
      </c>
      <c r="B223" s="796"/>
      <c r="C223" s="200"/>
      <c r="D223" s="200"/>
      <c r="E223" s="201"/>
      <c r="F223" s="201"/>
      <c r="G223" s="195">
        <f t="shared" si="12"/>
        <v>0</v>
      </c>
    </row>
    <row r="224" spans="1:7">
      <c r="A224" s="594" t="s">
        <v>133</v>
      </c>
      <c r="B224" s="796"/>
      <c r="C224" s="200"/>
      <c r="D224" s="200"/>
      <c r="E224" s="201"/>
      <c r="F224" s="201"/>
      <c r="G224" s="195">
        <f t="shared" si="12"/>
        <v>0</v>
      </c>
    </row>
    <row r="225" spans="1:7">
      <c r="A225" s="594" t="s">
        <v>134</v>
      </c>
      <c r="B225" s="796"/>
      <c r="C225" s="200"/>
      <c r="D225" s="200"/>
      <c r="E225" s="201"/>
      <c r="F225" s="201"/>
      <c r="G225" s="195">
        <f t="shared" si="12"/>
        <v>0</v>
      </c>
    </row>
    <row r="226" spans="1:7">
      <c r="A226" s="797" t="s">
        <v>135</v>
      </c>
      <c r="B226" s="796"/>
      <c r="C226" s="200"/>
      <c r="D226" s="200"/>
      <c r="E226" s="201"/>
      <c r="F226" s="201"/>
      <c r="G226" s="195">
        <f>C226+D226-E226-F226</f>
        <v>0</v>
      </c>
    </row>
    <row r="227" spans="1:7">
      <c r="A227" s="797" t="s">
        <v>136</v>
      </c>
      <c r="B227" s="796"/>
      <c r="C227" s="200"/>
      <c r="D227" s="200"/>
      <c r="E227" s="201"/>
      <c r="F227" s="201"/>
      <c r="G227" s="195">
        <f>C227+D227-E227-F227</f>
        <v>0</v>
      </c>
    </row>
    <row r="228" spans="1:7">
      <c r="A228" s="795" t="s">
        <v>137</v>
      </c>
      <c r="B228" s="796"/>
      <c r="C228" s="200"/>
      <c r="D228" s="200"/>
      <c r="E228" s="201"/>
      <c r="F228" s="201"/>
      <c r="G228" s="195">
        <f t="shared" si="12"/>
        <v>0</v>
      </c>
    </row>
    <row r="229" spans="1:7">
      <c r="A229" s="795" t="s">
        <v>138</v>
      </c>
      <c r="B229" s="796"/>
      <c r="C229" s="200"/>
      <c r="D229" s="200"/>
      <c r="E229" s="201"/>
      <c r="F229" s="201"/>
      <c r="G229" s="195">
        <f t="shared" si="12"/>
        <v>0</v>
      </c>
    </row>
    <row r="230" spans="1:7">
      <c r="A230" s="797" t="s">
        <v>139</v>
      </c>
      <c r="B230" s="796"/>
      <c r="C230" s="200"/>
      <c r="D230" s="200"/>
      <c r="E230" s="201"/>
      <c r="F230" s="201"/>
      <c r="G230" s="195">
        <f t="shared" si="12"/>
        <v>0</v>
      </c>
    </row>
    <row r="231" spans="1:7">
      <c r="A231" s="797" t="s">
        <v>140</v>
      </c>
      <c r="B231" s="796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8" t="s">
        <v>141</v>
      </c>
      <c r="B232" s="799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4" t="s">
        <v>142</v>
      </c>
      <c r="B233" s="834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1" t="s">
        <v>143</v>
      </c>
      <c r="B243" s="501"/>
      <c r="C243" s="501"/>
    </row>
    <row r="244" spans="1:7" ht="15.75" thickBot="1">
      <c r="A244" s="208"/>
      <c r="B244" s="208"/>
      <c r="C244" s="208"/>
    </row>
    <row r="245" spans="1:7" ht="28.5" customHeight="1" thickBot="1">
      <c r="A245" s="794" t="s">
        <v>34</v>
      </c>
      <c r="B245" s="829"/>
      <c r="C245" s="209" t="s">
        <v>55</v>
      </c>
      <c r="D245" s="210" t="s">
        <v>56</v>
      </c>
    </row>
    <row r="246" spans="1:7" ht="14.25" thickBot="1">
      <c r="A246" s="794" t="s">
        <v>144</v>
      </c>
      <c r="B246" s="829"/>
      <c r="C246" s="209"/>
      <c r="D246" s="210"/>
    </row>
    <row r="247" spans="1:7">
      <c r="A247" s="830" t="s">
        <v>145</v>
      </c>
      <c r="B247" s="831"/>
      <c r="C247" s="211"/>
      <c r="D247" s="212"/>
    </row>
    <row r="248" spans="1:7">
      <c r="A248" s="832" t="s">
        <v>146</v>
      </c>
      <c r="B248" s="833"/>
      <c r="C248" s="213"/>
      <c r="D248" s="214"/>
    </row>
    <row r="249" spans="1:7" ht="14.25" thickBot="1">
      <c r="A249" s="827" t="s">
        <v>147</v>
      </c>
      <c r="B249" s="828"/>
      <c r="C249" s="213"/>
      <c r="D249" s="214"/>
    </row>
    <row r="250" spans="1:7" ht="26.25" customHeight="1" thickBot="1">
      <c r="A250" s="794" t="s">
        <v>148</v>
      </c>
      <c r="B250" s="829"/>
      <c r="C250" s="215">
        <f>SUM(C251:C253)</f>
        <v>0</v>
      </c>
      <c r="D250" s="216">
        <f>SUM(D251:D253)</f>
        <v>0</v>
      </c>
    </row>
    <row r="251" spans="1:7" ht="25.5" customHeight="1">
      <c r="A251" s="830" t="s">
        <v>145</v>
      </c>
      <c r="B251" s="831"/>
      <c r="C251" s="211"/>
      <c r="D251" s="212"/>
    </row>
    <row r="252" spans="1:7">
      <c r="A252" s="832" t="s">
        <v>146</v>
      </c>
      <c r="B252" s="833"/>
      <c r="C252" s="213"/>
      <c r="D252" s="214"/>
    </row>
    <row r="253" spans="1:7" ht="14.25" thickBot="1">
      <c r="A253" s="827" t="s">
        <v>147</v>
      </c>
      <c r="B253" s="828"/>
      <c r="C253" s="213"/>
      <c r="D253" s="214"/>
    </row>
    <row r="254" spans="1:7" ht="26.25" customHeight="1" thickBot="1">
      <c r="A254" s="794" t="s">
        <v>149</v>
      </c>
      <c r="B254" s="829"/>
      <c r="C254" s="217">
        <f>SUM(C255:C257)</f>
        <v>0</v>
      </c>
      <c r="D254" s="218">
        <f>SUM(D255:D257)</f>
        <v>0</v>
      </c>
    </row>
    <row r="255" spans="1:7" ht="25.5" customHeight="1">
      <c r="A255" s="830" t="s">
        <v>145</v>
      </c>
      <c r="B255" s="831"/>
      <c r="C255" s="211"/>
      <c r="D255" s="212"/>
    </row>
    <row r="256" spans="1:7">
      <c r="A256" s="832" t="s">
        <v>146</v>
      </c>
      <c r="B256" s="833"/>
      <c r="C256" s="213"/>
      <c r="D256" s="214"/>
    </row>
    <row r="257" spans="1:4" ht="14.25" thickBot="1">
      <c r="A257" s="827" t="s">
        <v>147</v>
      </c>
      <c r="B257" s="828"/>
      <c r="C257" s="213"/>
      <c r="D257" s="214"/>
    </row>
    <row r="258" spans="1:4" ht="14.25" thickBot="1">
      <c r="A258" s="794" t="s">
        <v>150</v>
      </c>
      <c r="B258" s="829"/>
      <c r="C258" s="219">
        <f>C250+C254</f>
        <v>0</v>
      </c>
      <c r="D258" s="218">
        <f>D250+D254</f>
        <v>0</v>
      </c>
    </row>
    <row r="262" spans="1:4" ht="60.75" customHeight="1">
      <c r="A262" s="501" t="s">
        <v>151</v>
      </c>
      <c r="B262" s="501"/>
      <c r="C262" s="501"/>
      <c r="D262" s="702"/>
    </row>
    <row r="263" spans="1:4" ht="14.25" thickBot="1">
      <c r="A263" s="220"/>
      <c r="B263" s="220"/>
      <c r="C263" s="220"/>
    </row>
    <row r="264" spans="1:4" ht="27.75" customHeight="1" thickBot="1">
      <c r="A264" s="504" t="s">
        <v>152</v>
      </c>
      <c r="B264" s="505"/>
      <c r="C264" s="126" t="s">
        <v>107</v>
      </c>
      <c r="D264" s="221" t="s">
        <v>111</v>
      </c>
    </row>
    <row r="265" spans="1:4" ht="25.5" customHeight="1">
      <c r="A265" s="822" t="s">
        <v>153</v>
      </c>
      <c r="B265" s="823"/>
      <c r="C265" s="222"/>
      <c r="D265" s="223"/>
    </row>
    <row r="266" spans="1:4" ht="26.25" customHeight="1" thickBot="1">
      <c r="A266" s="824" t="s">
        <v>154</v>
      </c>
      <c r="B266" s="515"/>
      <c r="C266" s="224"/>
      <c r="D266" s="225"/>
    </row>
    <row r="267" spans="1:4" ht="14.25" thickBot="1">
      <c r="A267" s="703" t="s">
        <v>142</v>
      </c>
      <c r="B267" s="825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6" t="s">
        <v>155</v>
      </c>
      <c r="B280" s="826"/>
      <c r="C280" s="826"/>
      <c r="D280" s="826"/>
      <c r="E280" s="826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19" t="s">
        <v>157</v>
      </c>
      <c r="C282" s="706"/>
      <c r="D282" s="819" t="s">
        <v>158</v>
      </c>
      <c r="E282" s="706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19"/>
      <c r="C284" s="758"/>
      <c r="D284" s="758"/>
      <c r="E284" s="759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19"/>
      <c r="C289" s="758"/>
      <c r="D289" s="758"/>
      <c r="E289" s="759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1" t="s">
        <v>169</v>
      </c>
      <c r="B297" s="501"/>
      <c r="C297" s="501"/>
      <c r="D297" s="702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20" t="s">
        <v>170</v>
      </c>
      <c r="B299" s="821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3" t="s">
        <v>172</v>
      </c>
      <c r="B300" s="814"/>
      <c r="C300" s="249"/>
      <c r="D300" s="250"/>
      <c r="E300" s="250"/>
      <c r="G300" s="248"/>
    </row>
    <row r="301" spans="1:7" ht="14.25">
      <c r="A301" s="805" t="s">
        <v>173</v>
      </c>
      <c r="B301" s="806"/>
      <c r="C301" s="251"/>
      <c r="D301" s="214"/>
      <c r="E301" s="214"/>
      <c r="G301" s="248"/>
    </row>
    <row r="302" spans="1:7" ht="25.5" customHeight="1">
      <c r="A302" s="815" t="s">
        <v>174</v>
      </c>
      <c r="B302" s="816"/>
      <c r="C302" s="252"/>
      <c r="D302" s="253"/>
      <c r="E302" s="253"/>
      <c r="G302" s="254"/>
    </row>
    <row r="303" spans="1:7" ht="14.25">
      <c r="A303" s="817" t="s">
        <v>175</v>
      </c>
      <c r="B303" s="818"/>
      <c r="C303" s="251"/>
      <c r="D303" s="214"/>
      <c r="E303" s="214"/>
      <c r="G303" s="248"/>
    </row>
    <row r="304" spans="1:7" ht="14.25">
      <c r="A304" s="805" t="s">
        <v>176</v>
      </c>
      <c r="B304" s="806"/>
      <c r="C304" s="255"/>
      <c r="D304" s="256"/>
      <c r="E304" s="256"/>
      <c r="G304" s="248"/>
    </row>
    <row r="305" spans="1:7" ht="14.25">
      <c r="A305" s="805" t="s">
        <v>177</v>
      </c>
      <c r="B305" s="806"/>
      <c r="C305" s="255"/>
      <c r="D305" s="256"/>
      <c r="E305" s="256"/>
      <c r="G305" s="248"/>
    </row>
    <row r="306" spans="1:7" ht="29.25" customHeight="1">
      <c r="A306" s="805" t="s">
        <v>178</v>
      </c>
      <c r="B306" s="806"/>
      <c r="C306" s="257"/>
      <c r="D306" s="256"/>
      <c r="E306" s="256"/>
      <c r="G306" s="248"/>
    </row>
    <row r="307" spans="1:7">
      <c r="A307" s="805" t="s">
        <v>179</v>
      </c>
      <c r="B307" s="806"/>
      <c r="C307" s="258"/>
      <c r="D307" s="214"/>
      <c r="E307" s="214"/>
    </row>
    <row r="308" spans="1:7" ht="14.25" thickBot="1">
      <c r="A308" s="807" t="s">
        <v>17</v>
      </c>
      <c r="B308" s="808"/>
      <c r="C308" s="259"/>
      <c r="D308" s="260"/>
      <c r="E308" s="260"/>
    </row>
    <row r="309" spans="1:7" ht="14.25" thickBot="1">
      <c r="A309" s="809" t="s">
        <v>102</v>
      </c>
      <c r="B309" s="810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5" t="s">
        <v>180</v>
      </c>
      <c r="B320" s="545"/>
      <c r="C320" s="545"/>
      <c r="D320" s="545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1" t="s">
        <v>106</v>
      </c>
      <c r="B322" s="812"/>
      <c r="C322" s="188" t="s">
        <v>107</v>
      </c>
      <c r="D322" s="191" t="s">
        <v>111</v>
      </c>
    </row>
    <row r="323" spans="1:4" ht="32.25" customHeight="1" thickBot="1">
      <c r="A323" s="533" t="s">
        <v>181</v>
      </c>
      <c r="B323" s="706"/>
      <c r="C323" s="265"/>
      <c r="D323" s="266"/>
    </row>
    <row r="324" spans="1:4" ht="14.25" thickBot="1">
      <c r="A324" s="533" t="s">
        <v>182</v>
      </c>
      <c r="B324" s="706"/>
      <c r="C324" s="265"/>
      <c r="D324" s="266"/>
    </row>
    <row r="325" spans="1:4" ht="14.25" thickBot="1">
      <c r="A325" s="533" t="s">
        <v>183</v>
      </c>
      <c r="B325" s="706"/>
      <c r="C325" s="265"/>
      <c r="D325" s="266"/>
    </row>
    <row r="326" spans="1:4" ht="25.5" customHeight="1" thickBot="1">
      <c r="A326" s="533" t="s">
        <v>184</v>
      </c>
      <c r="B326" s="706"/>
      <c r="C326" s="265"/>
      <c r="D326" s="266"/>
    </row>
    <row r="327" spans="1:4" ht="27" customHeight="1" thickBot="1">
      <c r="A327" s="533" t="s">
        <v>185</v>
      </c>
      <c r="B327" s="706"/>
      <c r="C327" s="265"/>
      <c r="D327" s="266"/>
    </row>
    <row r="328" spans="1:4" ht="14.25" thickBot="1">
      <c r="A328" s="800" t="s">
        <v>186</v>
      </c>
      <c r="B328" s="706"/>
      <c r="C328" s="265"/>
      <c r="D328" s="266"/>
    </row>
    <row r="329" spans="1:4" ht="29.25" customHeight="1" thickBot="1">
      <c r="A329" s="800" t="s">
        <v>187</v>
      </c>
      <c r="B329" s="706"/>
      <c r="C329" s="265"/>
      <c r="D329" s="266"/>
    </row>
    <row r="330" spans="1:4" ht="25.5" customHeight="1" thickBot="1">
      <c r="A330" s="800" t="s">
        <v>188</v>
      </c>
      <c r="B330" s="706"/>
      <c r="C330" s="265"/>
      <c r="D330" s="266"/>
    </row>
    <row r="331" spans="1:4" ht="14.25" thickBot="1">
      <c r="A331" s="800" t="s">
        <v>189</v>
      </c>
      <c r="B331" s="801"/>
      <c r="C331" s="267">
        <f>SUM(C332:C351)</f>
        <v>0</v>
      </c>
      <c r="D331" s="268">
        <f>SUM(D332:D351)</f>
        <v>0</v>
      </c>
    </row>
    <row r="332" spans="1:4">
      <c r="A332" s="802" t="s">
        <v>122</v>
      </c>
      <c r="B332" s="803"/>
      <c r="C332" s="269"/>
      <c r="D332" s="270"/>
    </row>
    <row r="333" spans="1:4">
      <c r="A333" s="804" t="s">
        <v>123</v>
      </c>
      <c r="B333" s="796"/>
      <c r="C333" s="271"/>
      <c r="D333" s="270"/>
    </row>
    <row r="334" spans="1:4">
      <c r="A334" s="594" t="s">
        <v>124</v>
      </c>
      <c r="B334" s="796"/>
      <c r="C334" s="271"/>
      <c r="D334" s="270"/>
    </row>
    <row r="335" spans="1:4" ht="24.75" customHeight="1">
      <c r="A335" s="795" t="s">
        <v>125</v>
      </c>
      <c r="B335" s="796"/>
      <c r="C335" s="271"/>
      <c r="D335" s="270"/>
    </row>
    <row r="336" spans="1:4">
      <c r="A336" s="594" t="s">
        <v>126</v>
      </c>
      <c r="B336" s="796"/>
      <c r="C336" s="271"/>
      <c r="D336" s="270"/>
    </row>
    <row r="337" spans="1:4">
      <c r="A337" s="594" t="s">
        <v>127</v>
      </c>
      <c r="B337" s="796"/>
      <c r="C337" s="271"/>
      <c r="D337" s="270"/>
    </row>
    <row r="338" spans="1:4">
      <c r="A338" s="594" t="s">
        <v>128</v>
      </c>
      <c r="B338" s="796"/>
      <c r="C338" s="271"/>
      <c r="D338" s="270"/>
    </row>
    <row r="339" spans="1:4">
      <c r="A339" s="594" t="s">
        <v>129</v>
      </c>
      <c r="B339" s="796"/>
      <c r="C339" s="200"/>
      <c r="D339" s="272"/>
    </row>
    <row r="340" spans="1:4">
      <c r="A340" s="594" t="s">
        <v>130</v>
      </c>
      <c r="B340" s="796"/>
      <c r="C340" s="200"/>
      <c r="D340" s="272"/>
    </row>
    <row r="341" spans="1:4">
      <c r="A341" s="594" t="s">
        <v>131</v>
      </c>
      <c r="B341" s="796"/>
      <c r="C341" s="200"/>
      <c r="D341" s="272"/>
    </row>
    <row r="342" spans="1:4">
      <c r="A342" s="594" t="s">
        <v>132</v>
      </c>
      <c r="B342" s="796"/>
      <c r="C342" s="200"/>
      <c r="D342" s="272"/>
    </row>
    <row r="343" spans="1:4">
      <c r="A343" s="594" t="s">
        <v>133</v>
      </c>
      <c r="B343" s="796"/>
      <c r="C343" s="200"/>
      <c r="D343" s="272"/>
    </row>
    <row r="344" spans="1:4">
      <c r="A344" s="594" t="s">
        <v>134</v>
      </c>
      <c r="B344" s="796"/>
      <c r="C344" s="200"/>
      <c r="D344" s="272"/>
    </row>
    <row r="345" spans="1:4">
      <c r="A345" s="797" t="s">
        <v>135</v>
      </c>
      <c r="B345" s="796"/>
      <c r="C345" s="200"/>
      <c r="D345" s="272"/>
    </row>
    <row r="346" spans="1:4">
      <c r="A346" s="797" t="s">
        <v>136</v>
      </c>
      <c r="B346" s="796"/>
      <c r="C346" s="200"/>
      <c r="D346" s="272"/>
    </row>
    <row r="347" spans="1:4">
      <c r="A347" s="795" t="s">
        <v>137</v>
      </c>
      <c r="B347" s="796"/>
      <c r="C347" s="200"/>
      <c r="D347" s="272"/>
    </row>
    <row r="348" spans="1:4">
      <c r="A348" s="795" t="s">
        <v>138</v>
      </c>
      <c r="B348" s="796"/>
      <c r="C348" s="200"/>
      <c r="D348" s="272"/>
    </row>
    <row r="349" spans="1:4">
      <c r="A349" s="797" t="s">
        <v>139</v>
      </c>
      <c r="B349" s="796"/>
      <c r="C349" s="200"/>
      <c r="D349" s="272"/>
    </row>
    <row r="350" spans="1:4">
      <c r="A350" s="797" t="s">
        <v>140</v>
      </c>
      <c r="B350" s="796"/>
      <c r="C350" s="200"/>
      <c r="D350" s="272"/>
    </row>
    <row r="351" spans="1:4" ht="14.25" thickBot="1">
      <c r="A351" s="798" t="s">
        <v>141</v>
      </c>
      <c r="B351" s="799"/>
      <c r="C351" s="202"/>
      <c r="D351" s="272"/>
    </row>
    <row r="352" spans="1:4" ht="14.25" thickBot="1">
      <c r="A352" s="794" t="s">
        <v>142</v>
      </c>
      <c r="B352" s="706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1"/>
      <c r="B362" s="792"/>
      <c r="C362" s="792"/>
      <c r="D362"/>
    </row>
    <row r="363" spans="1:8" ht="14.25">
      <c r="A363" s="273"/>
      <c r="B363" s="274"/>
      <c r="C363" s="274"/>
      <c r="D363"/>
    </row>
    <row r="364" spans="1:8" ht="14.25">
      <c r="A364" s="273"/>
      <c r="B364" s="274"/>
      <c r="C364" s="274"/>
      <c r="D364"/>
    </row>
    <row r="365" spans="1:8" ht="14.25">
      <c r="A365" s="793" t="s">
        <v>190</v>
      </c>
      <c r="B365" s="793"/>
      <c r="C365" s="793"/>
    </row>
    <row r="366" spans="1:8" ht="12.75" customHeight="1" thickBot="1">
      <c r="A366" s="275"/>
      <c r="B366" s="187"/>
      <c r="C366" s="187"/>
    </row>
    <row r="367" spans="1:8" ht="14.25" thickBot="1">
      <c r="A367" s="794" t="s">
        <v>191</v>
      </c>
      <c r="B367" s="763"/>
      <c r="C367" s="276" t="s">
        <v>55</v>
      </c>
      <c r="D367" s="191" t="s">
        <v>56</v>
      </c>
      <c r="G367" s="790"/>
      <c r="H367" s="790"/>
    </row>
    <row r="368" spans="1:8" ht="14.25" thickBot="1">
      <c r="A368" s="522" t="s">
        <v>192</v>
      </c>
      <c r="B368" s="524"/>
      <c r="C368" s="261">
        <f>SUM(C369:C378)</f>
        <v>0</v>
      </c>
      <c r="D368" s="277">
        <f>SUM(D369:D378)</f>
        <v>0</v>
      </c>
      <c r="G368" s="790"/>
      <c r="H368" s="790"/>
    </row>
    <row r="369" spans="1:8" ht="55.5" customHeight="1">
      <c r="A369" s="784" t="s">
        <v>193</v>
      </c>
      <c r="B369" s="785"/>
      <c r="C369" s="278"/>
      <c r="D369" s="279"/>
      <c r="G369" s="790"/>
      <c r="H369" s="790"/>
    </row>
    <row r="370" spans="1:8">
      <c r="A370" s="786" t="s">
        <v>194</v>
      </c>
      <c r="B370" s="787"/>
      <c r="C370" s="280"/>
      <c r="D370" s="281"/>
    </row>
    <row r="371" spans="1:8">
      <c r="A371" s="635" t="s">
        <v>195</v>
      </c>
      <c r="B371" s="636"/>
      <c r="C371" s="282"/>
      <c r="D371" s="283"/>
    </row>
    <row r="372" spans="1:8" ht="28.5" customHeight="1">
      <c r="A372" s="639" t="s">
        <v>196</v>
      </c>
      <c r="B372" s="640"/>
      <c r="C372" s="282"/>
      <c r="D372" s="283"/>
    </row>
    <row r="373" spans="1:8" ht="32.25" customHeight="1">
      <c r="A373" s="639" t="s">
        <v>197</v>
      </c>
      <c r="B373" s="640"/>
      <c r="C373" s="282"/>
      <c r="D373" s="283"/>
    </row>
    <row r="374" spans="1:8">
      <c r="A374" s="637" t="s">
        <v>198</v>
      </c>
      <c r="B374" s="638"/>
      <c r="C374" s="282"/>
      <c r="D374" s="283"/>
    </row>
    <row r="375" spans="1:8">
      <c r="A375" s="637" t="s">
        <v>199</v>
      </c>
      <c r="B375" s="638"/>
      <c r="C375" s="282"/>
      <c r="D375" s="283"/>
    </row>
    <row r="376" spans="1:8">
      <c r="A376" s="635" t="s">
        <v>200</v>
      </c>
      <c r="B376" s="636"/>
      <c r="C376" s="251"/>
      <c r="D376" s="284"/>
    </row>
    <row r="377" spans="1:8">
      <c r="A377" s="637" t="s">
        <v>201</v>
      </c>
      <c r="B377" s="638"/>
      <c r="C377" s="251"/>
      <c r="D377" s="284"/>
    </row>
    <row r="378" spans="1:8" ht="14.25" thickBot="1">
      <c r="A378" s="788" t="s">
        <v>17</v>
      </c>
      <c r="B378" s="789"/>
      <c r="C378" s="255"/>
      <c r="D378" s="285"/>
    </row>
    <row r="379" spans="1:8" ht="14.25" thickBot="1">
      <c r="A379" s="522" t="s">
        <v>202</v>
      </c>
      <c r="B379" s="524"/>
      <c r="C379" s="261">
        <f>SUM(C380:C389)</f>
        <v>262.48</v>
      </c>
      <c r="D379" s="262">
        <f>SUM(D380:D389)</f>
        <v>0</v>
      </c>
    </row>
    <row r="380" spans="1:8" ht="59.25" customHeight="1">
      <c r="A380" s="784" t="s">
        <v>193</v>
      </c>
      <c r="B380" s="785"/>
      <c r="C380" s="280"/>
      <c r="D380" s="281"/>
    </row>
    <row r="381" spans="1:8">
      <c r="A381" s="786" t="s">
        <v>194</v>
      </c>
      <c r="B381" s="787"/>
      <c r="C381" s="280"/>
      <c r="D381" s="281"/>
    </row>
    <row r="382" spans="1:8">
      <c r="A382" s="635" t="s">
        <v>195</v>
      </c>
      <c r="B382" s="636"/>
      <c r="C382" s="282"/>
      <c r="D382" s="283"/>
    </row>
    <row r="383" spans="1:8" ht="27.75" customHeight="1">
      <c r="A383" s="639" t="s">
        <v>196</v>
      </c>
      <c r="B383" s="640"/>
      <c r="C383" s="282"/>
      <c r="D383" s="283"/>
    </row>
    <row r="384" spans="1:8" ht="24.75" customHeight="1">
      <c r="A384" s="639" t="s">
        <v>197</v>
      </c>
      <c r="B384" s="640"/>
      <c r="C384" s="282">
        <v>262.48</v>
      </c>
      <c r="D384" s="283"/>
    </row>
    <row r="385" spans="1:5">
      <c r="A385" s="639" t="s">
        <v>198</v>
      </c>
      <c r="B385" s="640"/>
      <c r="C385" s="282"/>
      <c r="D385" s="283"/>
    </row>
    <row r="386" spans="1:5">
      <c r="A386" s="637" t="s">
        <v>199</v>
      </c>
      <c r="B386" s="638"/>
      <c r="C386" s="282"/>
      <c r="D386" s="283"/>
    </row>
    <row r="387" spans="1:5">
      <c r="A387" s="637" t="s">
        <v>203</v>
      </c>
      <c r="B387" s="638"/>
      <c r="C387" s="251"/>
      <c r="D387" s="284"/>
    </row>
    <row r="388" spans="1:5">
      <c r="A388" s="637" t="s">
        <v>201</v>
      </c>
      <c r="B388" s="638"/>
      <c r="C388" s="251"/>
      <c r="D388" s="284"/>
    </row>
    <row r="389" spans="1:5" ht="63.75" customHeight="1" thickBot="1">
      <c r="A389" s="781" t="s">
        <v>204</v>
      </c>
      <c r="B389" s="782"/>
      <c r="C389" s="286"/>
      <c r="D389" s="287"/>
    </row>
    <row r="390" spans="1:5" ht="14.25" thickBot="1">
      <c r="A390" s="770" t="s">
        <v>12</v>
      </c>
      <c r="B390" s="771"/>
      <c r="C390" s="288">
        <f>C368+C379</f>
        <v>262.48</v>
      </c>
      <c r="D390" s="183">
        <f>D368+D379</f>
        <v>0</v>
      </c>
    </row>
    <row r="400" spans="1:5" ht="14.25">
      <c r="A400" s="783" t="s">
        <v>205</v>
      </c>
      <c r="B400" s="783"/>
      <c r="C400" s="783"/>
      <c r="D400" s="616"/>
      <c r="E400" s="616"/>
    </row>
    <row r="401" spans="1:4" ht="14.25" thickBot="1">
      <c r="A401" s="187"/>
      <c r="B401" s="187"/>
      <c r="C401" s="187"/>
      <c r="D401"/>
    </row>
    <row r="402" spans="1:4" ht="14.25" thickBot="1">
      <c r="A402" s="757" t="s">
        <v>206</v>
      </c>
      <c r="B402" s="776"/>
      <c r="C402" s="289" t="s">
        <v>55</v>
      </c>
      <c r="D402" s="210" t="s">
        <v>111</v>
      </c>
    </row>
    <row r="403" spans="1:4">
      <c r="A403" s="777" t="s">
        <v>207</v>
      </c>
      <c r="B403" s="778"/>
      <c r="C403" s="290">
        <f>SUM(C404:C410)</f>
        <v>0</v>
      </c>
      <c r="D403" s="290">
        <f>SUM(D404:D410)</f>
        <v>0</v>
      </c>
    </row>
    <row r="404" spans="1:4">
      <c r="A404" s="779" t="s">
        <v>208</v>
      </c>
      <c r="B404" s="780"/>
      <c r="C404" s="291"/>
      <c r="D404" s="292"/>
    </row>
    <row r="405" spans="1:4">
      <c r="A405" s="779" t="s">
        <v>209</v>
      </c>
      <c r="B405" s="780"/>
      <c r="C405" s="291"/>
      <c r="D405" s="292"/>
    </row>
    <row r="406" spans="1:4" ht="27.75" customHeight="1">
      <c r="A406" s="594" t="s">
        <v>210</v>
      </c>
      <c r="B406" s="596"/>
      <c r="C406" s="291"/>
      <c r="D406" s="292"/>
    </row>
    <row r="407" spans="1:4">
      <c r="A407" s="594" t="s">
        <v>211</v>
      </c>
      <c r="B407" s="596"/>
      <c r="C407" s="291"/>
      <c r="D407" s="292"/>
    </row>
    <row r="408" spans="1:4" ht="17.25" customHeight="1">
      <c r="A408" s="594" t="s">
        <v>212</v>
      </c>
      <c r="B408" s="596"/>
      <c r="C408" s="291"/>
      <c r="D408" s="292"/>
    </row>
    <row r="409" spans="1:4" ht="16.5" customHeight="1">
      <c r="A409" s="594" t="s">
        <v>213</v>
      </c>
      <c r="B409" s="596"/>
      <c r="C409" s="291"/>
      <c r="D409" s="292"/>
    </row>
    <row r="410" spans="1:4">
      <c r="A410" s="594" t="s">
        <v>141</v>
      </c>
      <c r="B410" s="596"/>
      <c r="C410" s="291"/>
      <c r="D410" s="292"/>
    </row>
    <row r="411" spans="1:4">
      <c r="A411" s="597" t="s">
        <v>214</v>
      </c>
      <c r="B411" s="599"/>
      <c r="C411" s="290">
        <f>C412+C413+C415</f>
        <v>0</v>
      </c>
      <c r="D411" s="293">
        <f>D412+D413+D415</f>
        <v>0</v>
      </c>
    </row>
    <row r="412" spans="1:4">
      <c r="A412" s="766" t="s">
        <v>215</v>
      </c>
      <c r="B412" s="767"/>
      <c r="C412" s="294"/>
      <c r="D412" s="295"/>
    </row>
    <row r="413" spans="1:4">
      <c r="A413" s="766" t="s">
        <v>216</v>
      </c>
      <c r="B413" s="767"/>
      <c r="C413" s="294"/>
      <c r="D413" s="295"/>
    </row>
    <row r="414" spans="1:4">
      <c r="A414" s="766" t="s">
        <v>217</v>
      </c>
      <c r="B414" s="767"/>
      <c r="C414" s="294"/>
      <c r="D414" s="295"/>
    </row>
    <row r="415" spans="1:4" ht="14.25" thickBot="1">
      <c r="A415" s="768" t="s">
        <v>141</v>
      </c>
      <c r="B415" s="769"/>
      <c r="C415" s="294"/>
      <c r="D415" s="295"/>
    </row>
    <row r="416" spans="1:4" ht="14.25" thickBot="1">
      <c r="A416" s="770" t="s">
        <v>12</v>
      </c>
      <c r="B416" s="771"/>
      <c r="C416" s="296">
        <f>C403+C411</f>
        <v>0</v>
      </c>
      <c r="D416" s="296">
        <f>D403+D411</f>
        <v>0</v>
      </c>
    </row>
    <row r="419" spans="1:5" ht="26.25" customHeight="1">
      <c r="A419" s="761" t="s">
        <v>218</v>
      </c>
      <c r="B419" s="762"/>
      <c r="C419" s="762"/>
      <c r="D419" s="762"/>
    </row>
    <row r="420" spans="1:5" ht="14.25" thickBot="1">
      <c r="A420" s="247"/>
      <c r="B420" s="297"/>
      <c r="C420" s="247"/>
      <c r="D420" s="247"/>
    </row>
    <row r="421" spans="1:5" ht="14.25" thickBot="1">
      <c r="A421" s="772"/>
      <c r="B421" s="773"/>
      <c r="C421" s="298" t="s">
        <v>107</v>
      </c>
      <c r="D421" s="221" t="s">
        <v>56</v>
      </c>
    </row>
    <row r="422" spans="1:5" ht="14.25" thickBot="1">
      <c r="A422" s="774" t="s">
        <v>219</v>
      </c>
      <c r="B422" s="775"/>
      <c r="C422" s="251"/>
      <c r="D422" s="214"/>
    </row>
    <row r="423" spans="1:5" ht="14.25" thickBot="1">
      <c r="A423" s="522" t="s">
        <v>102</v>
      </c>
      <c r="B423" s="524"/>
      <c r="C423" s="262">
        <f>SUM(C422:C422)</f>
        <v>0</v>
      </c>
      <c r="D423" s="262">
        <f>SUM(D422:D422)</f>
        <v>0</v>
      </c>
    </row>
    <row r="426" spans="1:5">
      <c r="A426" s="761" t="s">
        <v>220</v>
      </c>
      <c r="B426" s="762"/>
      <c r="C426" s="762"/>
      <c r="D426" s="762"/>
      <c r="E426" s="616"/>
    </row>
    <row r="427" spans="1:5" ht="14.25" thickBot="1">
      <c r="A427" s="247"/>
      <c r="B427" s="247"/>
      <c r="C427" s="247"/>
      <c r="D427" s="247"/>
      <c r="E427"/>
    </row>
    <row r="428" spans="1:5" ht="26.25" thickBot="1">
      <c r="A428" s="504" t="s">
        <v>34</v>
      </c>
      <c r="B428" s="759"/>
      <c r="C428" s="124" t="s">
        <v>221</v>
      </c>
      <c r="D428" s="124" t="s">
        <v>222</v>
      </c>
      <c r="E428"/>
    </row>
    <row r="429" spans="1:5" ht="14.25" thickBot="1">
      <c r="A429" s="506" t="s">
        <v>223</v>
      </c>
      <c r="B429" s="763"/>
      <c r="C429" s="299">
        <v>18134.11</v>
      </c>
      <c r="D429" s="300">
        <v>5553.32</v>
      </c>
      <c r="E429"/>
    </row>
    <row r="430" spans="1:5">
      <c r="A430"/>
      <c r="B430"/>
      <c r="C430"/>
      <c r="D430"/>
      <c r="E430"/>
    </row>
    <row r="431" spans="1:5" ht="29.25" customHeight="1">
      <c r="A431" s="764" t="s">
        <v>224</v>
      </c>
      <c r="B431" s="765"/>
      <c r="C431" s="765"/>
      <c r="D431" s="616"/>
      <c r="E431" s="616"/>
    </row>
    <row r="446" spans="1:9" ht="14.25">
      <c r="A446" s="751" t="s">
        <v>225</v>
      </c>
      <c r="B446" s="751"/>
      <c r="C446" s="751"/>
      <c r="D446" s="751"/>
      <c r="E446" s="751"/>
      <c r="F446" s="751"/>
      <c r="G446" s="751"/>
      <c r="H446" s="751"/>
      <c r="I446" s="751"/>
    </row>
    <row r="448" spans="1:9" ht="14.25">
      <c r="A448" s="751" t="s">
        <v>226</v>
      </c>
      <c r="B448" s="751"/>
      <c r="C448" s="751"/>
      <c r="D448" s="751"/>
      <c r="E448" s="751"/>
      <c r="F448" s="751"/>
      <c r="G448" s="751"/>
      <c r="H448" s="751"/>
      <c r="I448" s="751"/>
    </row>
    <row r="449" spans="1:11" ht="17.25" thickBot="1">
      <c r="A449" s="301"/>
      <c r="B449" s="301"/>
      <c r="C449" s="301"/>
      <c r="D449" s="301"/>
      <c r="E449" s="301"/>
      <c r="F449" s="301"/>
      <c r="G449" s="301"/>
      <c r="H449" s="301"/>
      <c r="I449" s="302"/>
    </row>
    <row r="450" spans="1:11" ht="14.25" thickBot="1">
      <c r="A450" s="752" t="s">
        <v>227</v>
      </c>
      <c r="B450" s="754" t="s">
        <v>228</v>
      </c>
      <c r="C450" s="755"/>
      <c r="D450" s="756"/>
      <c r="E450" s="757" t="s">
        <v>66</v>
      </c>
      <c r="F450" s="758"/>
      <c r="G450" s="759"/>
      <c r="H450" s="754" t="s">
        <v>229</v>
      </c>
      <c r="I450" s="758"/>
      <c r="J450" s="759"/>
      <c r="K450" s="303" t="s">
        <v>91</v>
      </c>
    </row>
    <row r="451" spans="1:11" ht="95.25" thickBot="1">
      <c r="A451" s="753"/>
      <c r="B451" s="304" t="s">
        <v>230</v>
      </c>
      <c r="C451" s="305" t="s">
        <v>231</v>
      </c>
      <c r="D451" s="306" t="s">
        <v>70</v>
      </c>
      <c r="E451" s="307" t="s">
        <v>38</v>
      </c>
      <c r="F451" s="307" t="s">
        <v>232</v>
      </c>
      <c r="G451" s="308" t="s">
        <v>233</v>
      </c>
      <c r="H451" s="304" t="s">
        <v>230</v>
      </c>
      <c r="I451" s="305" t="s">
        <v>234</v>
      </c>
      <c r="J451" s="309" t="s">
        <v>235</v>
      </c>
      <c r="K451" s="310"/>
    </row>
    <row r="452" spans="1:11" ht="14.25" thickBot="1">
      <c r="A452" s="129" t="s">
        <v>55</v>
      </c>
      <c r="B452" s="311"/>
      <c r="C452" s="312"/>
      <c r="D452" s="313"/>
      <c r="E452" s="312">
        <f>F452+G452</f>
        <v>0</v>
      </c>
      <c r="F452" s="311"/>
      <c r="G452" s="312"/>
      <c r="H452" s="311"/>
      <c r="I452" s="314"/>
      <c r="J452" s="315"/>
      <c r="K452" s="268">
        <f>SUM(B452:E452)+SUM(H452:J452)</f>
        <v>0</v>
      </c>
    </row>
    <row r="453" spans="1:11" ht="14.25" thickBot="1">
      <c r="A453" s="316" t="s">
        <v>26</v>
      </c>
      <c r="B453" s="317">
        <f t="shared" ref="B453:K453" si="13">SUM(B454:B456)</f>
        <v>0</v>
      </c>
      <c r="C453" s="318">
        <f t="shared" si="13"/>
        <v>0</v>
      </c>
      <c r="D453" s="319">
        <f t="shared" si="13"/>
        <v>0</v>
      </c>
      <c r="E453" s="317">
        <f t="shared" si="13"/>
        <v>0</v>
      </c>
      <c r="F453" s="317">
        <f t="shared" si="13"/>
        <v>0</v>
      </c>
      <c r="G453" s="317">
        <f t="shared" si="13"/>
        <v>0</v>
      </c>
      <c r="H453" s="317">
        <f t="shared" si="13"/>
        <v>0</v>
      </c>
      <c r="I453" s="317">
        <f t="shared" si="13"/>
        <v>0</v>
      </c>
      <c r="J453" s="317">
        <f t="shared" si="13"/>
        <v>0</v>
      </c>
      <c r="K453" s="317">
        <f t="shared" si="13"/>
        <v>0</v>
      </c>
    </row>
    <row r="454" spans="1:11">
      <c r="A454" s="320" t="s">
        <v>236</v>
      </c>
      <c r="B454" s="321"/>
      <c r="C454" s="322"/>
      <c r="D454" s="323"/>
      <c r="E454" s="324">
        <f>F454+G454</f>
        <v>0</v>
      </c>
      <c r="F454" s="321"/>
      <c r="G454" s="324"/>
      <c r="H454" s="321"/>
      <c r="I454" s="325"/>
      <c r="J454" s="326"/>
      <c r="K454" s="327">
        <f>SUM(B454:E454)+SUM(H454:J454)</f>
        <v>0</v>
      </c>
    </row>
    <row r="455" spans="1:11">
      <c r="A455" s="328" t="s">
        <v>237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4">
        <f>SUM(B455:E455)+SUM(H455:J455)</f>
        <v>0</v>
      </c>
    </row>
    <row r="456" spans="1:11" ht="14.25" thickBot="1">
      <c r="A456" s="335" t="s">
        <v>238</v>
      </c>
      <c r="B456" s="329"/>
      <c r="C456" s="330"/>
      <c r="D456" s="331"/>
      <c r="E456" s="330">
        <f>F456+G456</f>
        <v>0</v>
      </c>
      <c r="F456" s="329"/>
      <c r="G456" s="330"/>
      <c r="H456" s="329"/>
      <c r="I456" s="332"/>
      <c r="J456" s="333"/>
      <c r="K456" s="336">
        <f>SUM(B456:E456)+SUM(H456:J456)</f>
        <v>0</v>
      </c>
    </row>
    <row r="457" spans="1:11" ht="14.25" thickBot="1">
      <c r="A457" s="316" t="s">
        <v>27</v>
      </c>
      <c r="B457" s="311">
        <f t="shared" ref="B457:K457" si="14">SUM(B458:B462)</f>
        <v>0</v>
      </c>
      <c r="C457" s="312">
        <f t="shared" si="14"/>
        <v>0</v>
      </c>
      <c r="D457" s="314">
        <f t="shared" si="14"/>
        <v>0</v>
      </c>
      <c r="E457" s="311">
        <f t="shared" si="14"/>
        <v>0</v>
      </c>
      <c r="F457" s="311">
        <f t="shared" si="14"/>
        <v>0</v>
      </c>
      <c r="G457" s="311">
        <f t="shared" si="14"/>
        <v>0</v>
      </c>
      <c r="H457" s="311">
        <f t="shared" si="14"/>
        <v>0</v>
      </c>
      <c r="I457" s="311">
        <f t="shared" si="14"/>
        <v>0</v>
      </c>
      <c r="J457" s="311">
        <f t="shared" si="14"/>
        <v>0</v>
      </c>
      <c r="K457" s="311">
        <f t="shared" si="14"/>
        <v>0</v>
      </c>
    </row>
    <row r="458" spans="1:11" ht="29.25" customHeight="1">
      <c r="A458" s="337" t="s">
        <v>239</v>
      </c>
      <c r="B458" s="321"/>
      <c r="C458" s="322"/>
      <c r="D458" s="323"/>
      <c r="E458" s="324">
        <f>F458+G458</f>
        <v>0</v>
      </c>
      <c r="F458" s="321"/>
      <c r="G458" s="324"/>
      <c r="H458" s="321"/>
      <c r="I458" s="325"/>
      <c r="J458" s="326"/>
      <c r="K458" s="327">
        <f>SUM(B458:E458)+SUM(H458:J458)</f>
        <v>0</v>
      </c>
    </row>
    <row r="459" spans="1:11" ht="13.5" customHeight="1">
      <c r="A459" s="338" t="s">
        <v>240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241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>
      <c r="A461" s="338" t="s">
        <v>242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4">
        <f>SUM(B461:E461)+SUM(H461:J461)</f>
        <v>0</v>
      </c>
    </row>
    <row r="462" spans="1:11" ht="25.5" customHeight="1" thickBot="1">
      <c r="A462" s="339" t="s">
        <v>243</v>
      </c>
      <c r="B462" s="329"/>
      <c r="C462" s="330"/>
      <c r="D462" s="331"/>
      <c r="E462" s="330">
        <f>F462+G462</f>
        <v>0</v>
      </c>
      <c r="F462" s="329"/>
      <c r="G462" s="330"/>
      <c r="H462" s="329"/>
      <c r="I462" s="332"/>
      <c r="J462" s="333"/>
      <c r="K462" s="336">
        <f>SUM(B462:E462)+SUM(H462:J462)</f>
        <v>0</v>
      </c>
    </row>
    <row r="463" spans="1:11" ht="19.5" customHeight="1" thickBot="1">
      <c r="A463" s="340" t="s">
        <v>56</v>
      </c>
      <c r="B463" s="341">
        <f t="shared" ref="B463:K463" si="15">B452+B453-B457</f>
        <v>0</v>
      </c>
      <c r="C463" s="341">
        <f t="shared" si="15"/>
        <v>0</v>
      </c>
      <c r="D463" s="341">
        <f t="shared" si="15"/>
        <v>0</v>
      </c>
      <c r="E463" s="341">
        <f t="shared" si="15"/>
        <v>0</v>
      </c>
      <c r="F463" s="341">
        <f t="shared" si="15"/>
        <v>0</v>
      </c>
      <c r="G463" s="341">
        <f t="shared" si="15"/>
        <v>0</v>
      </c>
      <c r="H463" s="341">
        <f t="shared" si="15"/>
        <v>0</v>
      </c>
      <c r="I463" s="341">
        <f t="shared" si="15"/>
        <v>0</v>
      </c>
      <c r="J463" s="341">
        <f t="shared" si="15"/>
        <v>0</v>
      </c>
      <c r="K463" s="341">
        <f t="shared" si="15"/>
        <v>0</v>
      </c>
    </row>
    <row r="464" spans="1:11" s="343" customFormat="1" ht="19.5" customHeight="1">
      <c r="A464" s="342"/>
      <c r="B464" s="207"/>
      <c r="C464" s="207"/>
      <c r="D464" s="207"/>
      <c r="E464" s="207"/>
      <c r="F464" s="207"/>
      <c r="G464" s="207"/>
      <c r="H464" s="207"/>
      <c r="I464" s="207"/>
      <c r="J464" s="207"/>
      <c r="K464" s="207"/>
    </row>
    <row r="467" spans="1:9">
      <c r="A467" s="501" t="s">
        <v>244</v>
      </c>
      <c r="B467" s="760"/>
      <c r="C467" s="760"/>
    </row>
    <row r="468" spans="1:9" ht="15" thickBot="1">
      <c r="A468" s="344"/>
      <c r="B468" s="345"/>
      <c r="C468" s="345"/>
      <c r="E468" s="346"/>
      <c r="F468" s="346"/>
      <c r="G468" s="346"/>
      <c r="H468" s="346"/>
      <c r="I468" s="346"/>
    </row>
    <row r="469" spans="1:9" ht="32.25" thickBot="1">
      <c r="A469" s="743" t="s">
        <v>106</v>
      </c>
      <c r="B469" s="744"/>
      <c r="C469" s="347" t="s">
        <v>55</v>
      </c>
      <c r="D469" s="348" t="s">
        <v>111</v>
      </c>
      <c r="E469" s="247"/>
      <c r="F469" s="247"/>
      <c r="G469" s="247"/>
      <c r="H469" s="247"/>
      <c r="I469" s="247"/>
    </row>
    <row r="470" spans="1:9">
      <c r="A470" s="745" t="s">
        <v>245</v>
      </c>
      <c r="B470" s="746"/>
      <c r="C470" s="349">
        <v>2285.96</v>
      </c>
      <c r="D470" s="349">
        <v>2841.3</v>
      </c>
      <c r="E470" s="350"/>
      <c r="F470" s="350"/>
      <c r="G470" s="350"/>
      <c r="H470" s="350"/>
      <c r="I470" s="350"/>
    </row>
    <row r="471" spans="1:9">
      <c r="A471" s="747" t="s">
        <v>246</v>
      </c>
      <c r="B471" s="748"/>
      <c r="C471" s="351">
        <v>0</v>
      </c>
      <c r="D471" s="351">
        <v>0</v>
      </c>
      <c r="E471" s="352"/>
      <c r="F471" s="352"/>
      <c r="G471" s="352"/>
      <c r="H471" s="352"/>
      <c r="I471" s="352"/>
    </row>
    <row r="472" spans="1:9">
      <c r="A472" s="747" t="s">
        <v>247</v>
      </c>
      <c r="B472" s="748"/>
      <c r="C472" s="351">
        <v>0</v>
      </c>
      <c r="D472" s="351">
        <v>166.79</v>
      </c>
      <c r="E472" s="353"/>
      <c r="F472" s="353"/>
      <c r="G472" s="353"/>
      <c r="H472" s="353"/>
      <c r="I472" s="353"/>
    </row>
    <row r="473" spans="1:9">
      <c r="A473" s="749" t="s">
        <v>248</v>
      </c>
      <c r="B473" s="750"/>
      <c r="C473" s="354">
        <f>C474+C477+C478+C479+C480</f>
        <v>30.43</v>
      </c>
      <c r="D473" s="354">
        <f>D474+D477+D478+D479+D480</f>
        <v>10.46</v>
      </c>
    </row>
    <row r="474" spans="1:9">
      <c r="A474" s="626" t="s">
        <v>249</v>
      </c>
      <c r="B474" s="627"/>
      <c r="C474" s="355">
        <f>C475-C476</f>
        <v>0</v>
      </c>
      <c r="D474" s="355">
        <f>D475-D476</f>
        <v>0</v>
      </c>
    </row>
    <row r="475" spans="1:9">
      <c r="A475" s="739" t="s">
        <v>250</v>
      </c>
      <c r="B475" s="740"/>
      <c r="C475" s="356"/>
      <c r="D475" s="356"/>
    </row>
    <row r="476" spans="1:9" ht="25.5" customHeight="1">
      <c r="A476" s="739" t="s">
        <v>251</v>
      </c>
      <c r="B476" s="740"/>
      <c r="C476" s="356"/>
      <c r="D476" s="356"/>
    </row>
    <row r="477" spans="1:9">
      <c r="A477" s="741" t="s">
        <v>252</v>
      </c>
      <c r="B477" s="742"/>
      <c r="C477" s="214"/>
      <c r="D477" s="214"/>
    </row>
    <row r="478" spans="1:9">
      <c r="A478" s="741" t="s">
        <v>253</v>
      </c>
      <c r="B478" s="742"/>
      <c r="C478" s="214"/>
      <c r="D478" s="214"/>
    </row>
    <row r="479" spans="1:9">
      <c r="A479" s="741" t="s">
        <v>254</v>
      </c>
      <c r="B479" s="742"/>
      <c r="C479" s="214"/>
      <c r="D479" s="214"/>
    </row>
    <row r="480" spans="1:9">
      <c r="A480" s="741" t="s">
        <v>17</v>
      </c>
      <c r="B480" s="742"/>
      <c r="C480" s="214">
        <v>30.43</v>
      </c>
      <c r="D480" s="214">
        <v>10.46</v>
      </c>
    </row>
    <row r="481" spans="1:5" ht="24.75" customHeight="1" thickBot="1">
      <c r="A481" s="727" t="s">
        <v>255</v>
      </c>
      <c r="B481" s="728"/>
      <c r="C481" s="351"/>
      <c r="D481" s="351"/>
    </row>
    <row r="482" spans="1:5" ht="16.5" thickBot="1">
      <c r="A482" s="729" t="s">
        <v>102</v>
      </c>
      <c r="B482" s="730"/>
      <c r="C482" s="218">
        <f>SUM(C470+C471+C472+C473+C481)</f>
        <v>2316.39</v>
      </c>
      <c r="D482" s="218">
        <f>SUM(D470+D471+D472+D473+D481)</f>
        <v>3018.55</v>
      </c>
    </row>
    <row r="485" spans="1:5" ht="15">
      <c r="A485" s="731"/>
      <c r="B485" s="732"/>
      <c r="C485" s="732"/>
      <c r="D485" s="733"/>
      <c r="E485" s="734"/>
    </row>
    <row r="486" spans="1:5" ht="14.25">
      <c r="A486" s="357"/>
      <c r="B486" s="358"/>
      <c r="C486" s="358"/>
      <c r="D486" s="358"/>
      <c r="E486" s="359"/>
    </row>
    <row r="487" spans="1:5" ht="33.75" customHeight="1">
      <c r="A487" s="360"/>
      <c r="B487" s="735"/>
      <c r="C487" s="735"/>
      <c r="D487" s="735"/>
      <c r="E487" s="735"/>
    </row>
    <row r="488" spans="1:5">
      <c r="A488" s="360"/>
      <c r="B488" s="360"/>
      <c r="C488" s="736"/>
      <c r="D488" s="736"/>
      <c r="E488" s="736"/>
    </row>
    <row r="489" spans="1:5">
      <c r="A489" s="360"/>
      <c r="B489" s="360"/>
      <c r="C489" s="360"/>
      <c r="D489" s="360"/>
      <c r="E489" s="360"/>
    </row>
    <row r="490" spans="1:5">
      <c r="A490" s="361"/>
      <c r="B490" s="362"/>
      <c r="C490" s="362"/>
      <c r="D490" s="362"/>
      <c r="E490" s="362"/>
    </row>
    <row r="491" spans="1:5">
      <c r="A491" s="363"/>
      <c r="B491" s="364"/>
      <c r="C491" s="364"/>
      <c r="D491" s="364"/>
      <c r="E491" s="364"/>
    </row>
    <row r="492" spans="1:5">
      <c r="A492" s="359"/>
      <c r="B492" s="359"/>
      <c r="C492" s="359"/>
      <c r="D492" s="359"/>
      <c r="E492" s="359"/>
    </row>
    <row r="493" spans="1:5">
      <c r="A493" s="359"/>
      <c r="B493" s="359"/>
      <c r="C493" s="359"/>
      <c r="D493" s="359"/>
      <c r="E493" s="359"/>
    </row>
    <row r="494" spans="1:5" ht="29.25" customHeight="1">
      <c r="A494" s="731"/>
      <c r="B494" s="737"/>
      <c r="C494" s="737"/>
      <c r="D494" s="738"/>
      <c r="E494" s="738"/>
    </row>
    <row r="495" spans="1:5" ht="15">
      <c r="A495" s="365"/>
      <c r="B495" s="365"/>
      <c r="C495" s="365"/>
      <c r="D495" s="359"/>
      <c r="E495" s="359"/>
    </row>
    <row r="496" spans="1:5">
      <c r="A496" s="720"/>
      <c r="B496" s="720"/>
      <c r="C496" s="366"/>
      <c r="D496" s="359"/>
      <c r="E496" s="359"/>
    </row>
    <row r="497" spans="1:5">
      <c r="A497" s="721"/>
      <c r="B497" s="721"/>
      <c r="C497" s="367"/>
      <c r="D497" s="359"/>
      <c r="E497" s="359"/>
    </row>
    <row r="498" spans="1:5" ht="51" customHeight="1">
      <c r="A498" s="722"/>
      <c r="B498" s="722"/>
      <c r="C498" s="368"/>
      <c r="D498" s="359"/>
      <c r="E498" s="359"/>
    </row>
    <row r="499" spans="1:5">
      <c r="A499" s="723"/>
      <c r="B499" s="723"/>
      <c r="C499" s="367"/>
      <c r="D499" s="359"/>
      <c r="E499" s="359"/>
    </row>
    <row r="500" spans="1:5">
      <c r="A500" s="724"/>
      <c r="B500" s="724"/>
      <c r="C500" s="369"/>
      <c r="D500" s="359"/>
      <c r="E500" s="359"/>
    </row>
    <row r="501" spans="1:5">
      <c r="A501" s="359"/>
      <c r="B501" s="359"/>
      <c r="C501" s="359"/>
      <c r="D501" s="359"/>
      <c r="E501" s="359"/>
    </row>
    <row r="504" spans="1:5" ht="14.25">
      <c r="A504" s="346" t="s">
        <v>256</v>
      </c>
      <c r="B504" s="346"/>
      <c r="C504" s="346"/>
      <c r="D504" s="346"/>
    </row>
    <row r="505" spans="1:5" ht="14.25" thickBot="1">
      <c r="A505" s="247"/>
      <c r="B505" s="247"/>
      <c r="C505" s="247"/>
      <c r="D505" s="247"/>
    </row>
    <row r="506" spans="1:5" ht="14.25" thickBot="1">
      <c r="A506" s="370" t="s">
        <v>257</v>
      </c>
      <c r="B506" s="371"/>
      <c r="C506" s="371"/>
      <c r="D506" s="372"/>
    </row>
    <row r="507" spans="1:5" ht="14.25" thickBot="1">
      <c r="A507" s="725" t="s">
        <v>55</v>
      </c>
      <c r="B507" s="726"/>
      <c r="C507" s="710" t="s">
        <v>258</v>
      </c>
      <c r="D507" s="711"/>
    </row>
    <row r="508" spans="1:5" ht="14.25" thickBot="1">
      <c r="A508" s="373"/>
      <c r="B508" s="374"/>
      <c r="C508" s="374"/>
      <c r="D508" s="375"/>
    </row>
    <row r="511" spans="1:5" ht="14.25">
      <c r="A511" s="712" t="s">
        <v>259</v>
      </c>
      <c r="B511" s="712"/>
      <c r="C511" s="712"/>
      <c r="D511" s="702"/>
    </row>
    <row r="512" spans="1:5" ht="14.25" customHeight="1">
      <c r="A512" s="713" t="s">
        <v>260</v>
      </c>
      <c r="B512" s="713"/>
      <c r="C512" s="713"/>
    </row>
    <row r="513" spans="1:4" ht="14.25" thickBot="1">
      <c r="A513" s="376"/>
      <c r="B513" s="377"/>
      <c r="C513" s="377"/>
    </row>
    <row r="514" spans="1:4" ht="16.5" thickBot="1">
      <c r="A514" s="714" t="s">
        <v>54</v>
      </c>
      <c r="B514" s="715"/>
      <c r="C514" s="234" t="s">
        <v>261</v>
      </c>
      <c r="D514" s="234" t="s">
        <v>262</v>
      </c>
    </row>
    <row r="515" spans="1:4">
      <c r="A515" s="716" t="s">
        <v>263</v>
      </c>
      <c r="B515" s="717"/>
      <c r="C515" s="378"/>
      <c r="D515" s="379"/>
    </row>
    <row r="516" spans="1:4">
      <c r="A516" s="718" t="s">
        <v>264</v>
      </c>
      <c r="B516" s="719"/>
      <c r="C516" s="380"/>
      <c r="D516" s="381"/>
    </row>
    <row r="517" spans="1:4">
      <c r="A517" s="696" t="s">
        <v>265</v>
      </c>
      <c r="B517" s="697"/>
      <c r="C517" s="382"/>
      <c r="D517" s="383"/>
    </row>
    <row r="518" spans="1:4">
      <c r="A518" s="698" t="s">
        <v>266</v>
      </c>
      <c r="B518" s="699"/>
      <c r="C518" s="380"/>
      <c r="D518" s="381"/>
    </row>
    <row r="519" spans="1:4" ht="13.5" customHeight="1" thickBot="1">
      <c r="A519" s="700" t="s">
        <v>267</v>
      </c>
      <c r="B519" s="701"/>
      <c r="C519" s="384"/>
      <c r="D519" s="385"/>
    </row>
    <row r="529" spans="1:3" ht="14.25">
      <c r="A529" s="386" t="s">
        <v>268</v>
      </c>
      <c r="B529" s="386"/>
      <c r="C529" s="386"/>
    </row>
    <row r="530" spans="1:3" ht="14.25" thickBot="1">
      <c r="A530" s="387"/>
      <c r="B530" s="187"/>
      <c r="C530" s="187"/>
    </row>
    <row r="531" spans="1:3" ht="26.25" thickBot="1">
      <c r="A531" s="388"/>
      <c r="B531" s="389" t="s">
        <v>269</v>
      </c>
      <c r="C531" s="210" t="s">
        <v>270</v>
      </c>
    </row>
    <row r="532" spans="1:3" ht="14.25" thickBot="1">
      <c r="A532" s="390" t="s">
        <v>271</v>
      </c>
      <c r="B532" s="391">
        <f>B533+B538</f>
        <v>0</v>
      </c>
      <c r="C532" s="391">
        <f>C533+C538</f>
        <v>46101.57</v>
      </c>
    </row>
    <row r="533" spans="1:3">
      <c r="A533" s="392" t="s">
        <v>272</v>
      </c>
      <c r="B533" s="393">
        <f>SUM(B535:B537)</f>
        <v>0</v>
      </c>
      <c r="C533" s="393">
        <f>SUM(C535:C537)</f>
        <v>46101.57</v>
      </c>
    </row>
    <row r="534" spans="1:3">
      <c r="A534" s="394" t="s">
        <v>58</v>
      </c>
      <c r="B534" s="395"/>
      <c r="C534" s="396"/>
    </row>
    <row r="535" spans="1:3" ht="38.25">
      <c r="A535" s="339" t="s">
        <v>273</v>
      </c>
      <c r="B535" s="395"/>
      <c r="C535" s="396">
        <v>46101.57</v>
      </c>
    </row>
    <row r="536" spans="1:3">
      <c r="A536" s="339"/>
      <c r="B536" s="395"/>
      <c r="C536" s="396"/>
    </row>
    <row r="537" spans="1:3" ht="14.25" thickBot="1">
      <c r="A537" s="397"/>
      <c r="B537" s="398"/>
      <c r="C537" s="399"/>
    </row>
    <row r="538" spans="1:3">
      <c r="A538" s="392" t="s">
        <v>274</v>
      </c>
      <c r="B538" s="393">
        <f>SUM(B540:B542)</f>
        <v>0</v>
      </c>
      <c r="C538" s="393">
        <f>SUM(C540:C542)</f>
        <v>0</v>
      </c>
    </row>
    <row r="539" spans="1:3">
      <c r="A539" s="394" t="s">
        <v>58</v>
      </c>
      <c r="B539" s="400"/>
      <c r="C539" s="401"/>
    </row>
    <row r="540" spans="1:3">
      <c r="A540" s="402"/>
      <c r="B540" s="400"/>
      <c r="C540" s="401"/>
    </row>
    <row r="541" spans="1:3">
      <c r="A541" s="402"/>
      <c r="B541" s="395"/>
      <c r="C541" s="396"/>
    </row>
    <row r="542" spans="1:3" ht="14.25" thickBot="1">
      <c r="A542" s="403"/>
      <c r="B542" s="398"/>
      <c r="C542" s="399"/>
    </row>
    <row r="543" spans="1:3" ht="14.25" thickBot="1">
      <c r="A543" s="390" t="s">
        <v>275</v>
      </c>
      <c r="B543" s="391">
        <f>B544+B549</f>
        <v>0</v>
      </c>
      <c r="C543" s="391">
        <f>C544+C549</f>
        <v>5746.54</v>
      </c>
    </row>
    <row r="544" spans="1:3">
      <c r="A544" s="404" t="s">
        <v>272</v>
      </c>
      <c r="B544" s="400">
        <f>SUM(B546:B548)</f>
        <v>0</v>
      </c>
      <c r="C544" s="400">
        <f>SUM(C546:C548)</f>
        <v>5746.54</v>
      </c>
    </row>
    <row r="545" spans="1:9">
      <c r="A545" s="402" t="s">
        <v>58</v>
      </c>
      <c r="B545" s="395"/>
      <c r="C545" s="396"/>
    </row>
    <row r="546" spans="1:9" ht="51">
      <c r="A546" s="405" t="s">
        <v>276</v>
      </c>
      <c r="B546" s="395"/>
      <c r="C546" s="396">
        <v>5746.54</v>
      </c>
    </row>
    <row r="547" spans="1:9">
      <c r="A547" s="402" t="s">
        <v>277</v>
      </c>
      <c r="B547" s="395"/>
      <c r="C547" s="396"/>
    </row>
    <row r="548" spans="1:9" ht="14.25" thickBot="1">
      <c r="A548" s="403"/>
      <c r="B548" s="398"/>
      <c r="C548" s="399"/>
    </row>
    <row r="549" spans="1:9">
      <c r="A549" s="406" t="s">
        <v>274</v>
      </c>
      <c r="B549" s="407">
        <f>SUM(B551:B553)</f>
        <v>0</v>
      </c>
      <c r="C549" s="407">
        <f>SUM(C551:C553)</f>
        <v>0</v>
      </c>
    </row>
    <row r="550" spans="1:9">
      <c r="A550" s="402" t="s">
        <v>58</v>
      </c>
      <c r="B550" s="395"/>
      <c r="C550" s="395"/>
    </row>
    <row r="551" spans="1:9">
      <c r="A551" s="408"/>
      <c r="B551" s="395"/>
      <c r="C551" s="395"/>
    </row>
    <row r="552" spans="1:9">
      <c r="A552" s="408"/>
      <c r="B552" s="395"/>
      <c r="C552" s="395"/>
    </row>
    <row r="553" spans="1:9" ht="15.75" thickBot="1">
      <c r="A553" s="409"/>
      <c r="B553" s="410"/>
      <c r="C553" s="410"/>
    </row>
    <row r="554" spans="1:9" ht="14.25">
      <c r="A554" s="386"/>
      <c r="B554" s="386"/>
      <c r="C554" s="386"/>
    </row>
    <row r="555" spans="1:9" ht="14.25">
      <c r="A555" s="386"/>
      <c r="B555" s="386"/>
      <c r="C555" s="386"/>
    </row>
    <row r="556" spans="1:9" ht="43.5" customHeight="1">
      <c r="A556" s="501" t="s">
        <v>278</v>
      </c>
      <c r="B556" s="501"/>
      <c r="C556" s="501"/>
      <c r="D556" s="501"/>
      <c r="E556" s="702"/>
      <c r="F556" s="702"/>
      <c r="G556" s="702"/>
      <c r="H556" s="702"/>
      <c r="I556" s="702"/>
    </row>
    <row r="557" spans="1:9" ht="15" thickBot="1">
      <c r="A557" s="411"/>
      <c r="B557" s="411"/>
      <c r="C557" s="411"/>
      <c r="D557" s="411"/>
      <c r="E557" s="12"/>
      <c r="F557" s="12"/>
      <c r="G557" s="12"/>
      <c r="H557" s="12"/>
      <c r="I557" s="12"/>
    </row>
    <row r="558" spans="1:9" ht="55.5" customHeight="1" thickBot="1">
      <c r="A558" s="703" t="s">
        <v>279</v>
      </c>
      <c r="B558" s="704"/>
      <c r="C558" s="705"/>
      <c r="D558" s="706"/>
    </row>
    <row r="559" spans="1:9" ht="24.75" customHeight="1" thickBot="1">
      <c r="A559" s="528" t="s">
        <v>55</v>
      </c>
      <c r="B559" s="707"/>
      <c r="C559" s="708" t="s">
        <v>56</v>
      </c>
      <c r="D559" s="709"/>
    </row>
    <row r="560" spans="1:9" ht="20.25" customHeight="1" thickBot="1">
      <c r="A560" s="689"/>
      <c r="B560" s="690"/>
      <c r="C560" s="691"/>
      <c r="D560" s="692"/>
    </row>
    <row r="561" spans="1:7" ht="20.25" customHeight="1">
      <c r="A561" s="412"/>
      <c r="B561" s="412"/>
      <c r="C561" s="412"/>
      <c r="D561" s="412"/>
    </row>
    <row r="562" spans="1:7" ht="20.25" customHeight="1">
      <c r="A562" s="412"/>
      <c r="B562" s="412"/>
      <c r="C562" s="412"/>
      <c r="D562" s="412"/>
    </row>
    <row r="563" spans="1:7" ht="20.25" customHeight="1">
      <c r="A563" s="412"/>
      <c r="B563" s="412"/>
      <c r="C563" s="412"/>
      <c r="D563" s="412"/>
    </row>
    <row r="564" spans="1:7" ht="20.25" customHeight="1">
      <c r="A564" s="412"/>
      <c r="B564" s="412"/>
      <c r="C564" s="412"/>
      <c r="D564" s="412"/>
    </row>
    <row r="565" spans="1:7" ht="14.25">
      <c r="A565" s="386" t="s">
        <v>280</v>
      </c>
      <c r="B565" s="386"/>
      <c r="C565" s="386"/>
    </row>
    <row r="566" spans="1:7" ht="14.25">
      <c r="A566" s="545" t="s">
        <v>281</v>
      </c>
      <c r="B566" s="545"/>
      <c r="C566" s="545"/>
    </row>
    <row r="567" spans="1:7" ht="15" thickBot="1">
      <c r="A567" s="386"/>
      <c r="B567" s="386"/>
      <c r="C567" s="386"/>
    </row>
    <row r="568" spans="1:7" ht="24.75" thickBot="1">
      <c r="A568" s="693" t="s">
        <v>282</v>
      </c>
      <c r="B568" s="694"/>
      <c r="C568" s="694"/>
      <c r="D568" s="695"/>
      <c r="E568" s="413" t="s">
        <v>269</v>
      </c>
      <c r="F568" s="414" t="s">
        <v>270</v>
      </c>
      <c r="G568" s="415"/>
    </row>
    <row r="569" spans="1:7" ht="14.25" customHeight="1" thickBot="1">
      <c r="A569" s="677" t="s">
        <v>283</v>
      </c>
      <c r="B569" s="678"/>
      <c r="C569" s="678"/>
      <c r="D569" s="679"/>
      <c r="E569" s="416">
        <f>SUM(E570:E577)</f>
        <v>19631.8</v>
      </c>
      <c r="F569" s="416">
        <f>SUM(F570:F577)</f>
        <v>19915.5</v>
      </c>
      <c r="G569" s="417"/>
    </row>
    <row r="570" spans="1:7">
      <c r="A570" s="671" t="s">
        <v>284</v>
      </c>
      <c r="B570" s="672"/>
      <c r="C570" s="672"/>
      <c r="D570" s="673"/>
      <c r="E570" s="418">
        <v>19631.8</v>
      </c>
      <c r="F570" s="419">
        <v>19915.5</v>
      </c>
      <c r="G570" s="164"/>
    </row>
    <row r="571" spans="1:7">
      <c r="A571" s="665" t="s">
        <v>285</v>
      </c>
      <c r="B571" s="666"/>
      <c r="C571" s="666"/>
      <c r="D571" s="667"/>
      <c r="E571" s="420"/>
      <c r="F571" s="421"/>
      <c r="G571" s="164"/>
    </row>
    <row r="572" spans="1:7">
      <c r="A572" s="665" t="s">
        <v>286</v>
      </c>
      <c r="B572" s="666"/>
      <c r="C572" s="666"/>
      <c r="D572" s="667"/>
      <c r="E572" s="420"/>
      <c r="F572" s="421"/>
      <c r="G572" s="164"/>
    </row>
    <row r="573" spans="1:7">
      <c r="A573" s="686" t="s">
        <v>287</v>
      </c>
      <c r="B573" s="687"/>
      <c r="C573" s="687"/>
      <c r="D573" s="688"/>
      <c r="E573" s="420"/>
      <c r="F573" s="421"/>
      <c r="G573" s="164"/>
    </row>
    <row r="574" spans="1:7">
      <c r="A574" s="665" t="s">
        <v>288</v>
      </c>
      <c r="B574" s="666"/>
      <c r="C574" s="666"/>
      <c r="D574" s="667"/>
      <c r="E574" s="420"/>
      <c r="F574" s="421"/>
      <c r="G574" s="164"/>
    </row>
    <row r="575" spans="1:7">
      <c r="A575" s="668" t="s">
        <v>289</v>
      </c>
      <c r="B575" s="669"/>
      <c r="C575" s="669"/>
      <c r="D575" s="670"/>
      <c r="E575" s="420"/>
      <c r="F575" s="421"/>
      <c r="G575" s="164"/>
    </row>
    <row r="576" spans="1:7">
      <c r="A576" s="668" t="s">
        <v>290</v>
      </c>
      <c r="B576" s="669"/>
      <c r="C576" s="669"/>
      <c r="D576" s="670"/>
      <c r="E576" s="420"/>
      <c r="F576" s="421"/>
      <c r="G576" s="164"/>
    </row>
    <row r="577" spans="1:7" ht="14.25" thickBot="1">
      <c r="A577" s="674" t="s">
        <v>291</v>
      </c>
      <c r="B577" s="675"/>
      <c r="C577" s="675"/>
      <c r="D577" s="676"/>
      <c r="E577" s="422"/>
      <c r="F577" s="423"/>
      <c r="G577" s="164"/>
    </row>
    <row r="578" spans="1:7" ht="14.25" thickBot="1">
      <c r="A578" s="677" t="s">
        <v>292</v>
      </c>
      <c r="B578" s="678"/>
      <c r="C578" s="678"/>
      <c r="D578" s="679"/>
      <c r="E578" s="424">
        <v>174.03</v>
      </c>
      <c r="F578" s="425">
        <f>F571-262.48</f>
        <v>-262.48</v>
      </c>
      <c r="G578" s="426"/>
    </row>
    <row r="579" spans="1:7" ht="14.25" thickBot="1">
      <c r="A579" s="680" t="s">
        <v>293</v>
      </c>
      <c r="B579" s="681"/>
      <c r="C579" s="681"/>
      <c r="D579" s="682"/>
      <c r="E579" s="427"/>
      <c r="F579" s="428"/>
      <c r="G579" s="426"/>
    </row>
    <row r="580" spans="1:7" ht="14.25" thickBot="1">
      <c r="A580" s="680" t="s">
        <v>294</v>
      </c>
      <c r="B580" s="681"/>
      <c r="C580" s="681"/>
      <c r="D580" s="682"/>
      <c r="E580" s="424"/>
      <c r="F580" s="425"/>
      <c r="G580" s="426"/>
    </row>
    <row r="581" spans="1:7" ht="14.25" thickBot="1">
      <c r="A581" s="683" t="s">
        <v>295</v>
      </c>
      <c r="B581" s="684"/>
      <c r="C581" s="684"/>
      <c r="D581" s="685"/>
      <c r="E581" s="424"/>
      <c r="F581" s="425"/>
      <c r="G581" s="426"/>
    </row>
    <row r="582" spans="1:7" ht="14.25" thickBot="1">
      <c r="A582" s="683" t="s">
        <v>296</v>
      </c>
      <c r="B582" s="684"/>
      <c r="C582" s="684"/>
      <c r="D582" s="685"/>
      <c r="E582" s="416">
        <f>E583+E591+E594+E597</f>
        <v>0</v>
      </c>
      <c r="F582" s="416">
        <f>SUM(F583+F591+F594+F597)</f>
        <v>0</v>
      </c>
      <c r="G582" s="417"/>
    </row>
    <row r="583" spans="1:7">
      <c r="A583" s="671" t="s">
        <v>297</v>
      </c>
      <c r="B583" s="672"/>
      <c r="C583" s="672"/>
      <c r="D583" s="673"/>
      <c r="E583" s="429">
        <f>SUM(E584:E590)</f>
        <v>0</v>
      </c>
      <c r="F583" s="429">
        <f>SUM(F584:F590)</f>
        <v>0</v>
      </c>
      <c r="G583" s="430"/>
    </row>
    <row r="584" spans="1:7">
      <c r="A584" s="662" t="s">
        <v>298</v>
      </c>
      <c r="B584" s="663"/>
      <c r="C584" s="663"/>
      <c r="D584" s="664"/>
      <c r="E584" s="431"/>
      <c r="F584" s="432"/>
      <c r="G584" s="433"/>
    </row>
    <row r="585" spans="1:7">
      <c r="A585" s="662" t="s">
        <v>299</v>
      </c>
      <c r="B585" s="663"/>
      <c r="C585" s="663"/>
      <c r="D585" s="664"/>
      <c r="E585" s="431"/>
      <c r="F585" s="432"/>
      <c r="G585" s="433"/>
    </row>
    <row r="586" spans="1:7">
      <c r="A586" s="662" t="s">
        <v>300</v>
      </c>
      <c r="B586" s="663"/>
      <c r="C586" s="663"/>
      <c r="D586" s="664"/>
      <c r="E586" s="431"/>
      <c r="F586" s="432"/>
      <c r="G586" s="433"/>
    </row>
    <row r="587" spans="1:7">
      <c r="A587" s="662" t="s">
        <v>301</v>
      </c>
      <c r="B587" s="663"/>
      <c r="C587" s="663"/>
      <c r="D587" s="664"/>
      <c r="E587" s="431"/>
      <c r="F587" s="432"/>
      <c r="G587" s="433"/>
    </row>
    <row r="588" spans="1:7">
      <c r="A588" s="662" t="s">
        <v>302</v>
      </c>
      <c r="B588" s="663"/>
      <c r="C588" s="663"/>
      <c r="D588" s="664"/>
      <c r="E588" s="431"/>
      <c r="F588" s="432"/>
      <c r="G588" s="433"/>
    </row>
    <row r="589" spans="1:7">
      <c r="A589" s="662" t="s">
        <v>303</v>
      </c>
      <c r="B589" s="663"/>
      <c r="C589" s="663"/>
      <c r="D589" s="664"/>
      <c r="E589" s="431"/>
      <c r="F589" s="432"/>
      <c r="G589" s="433"/>
    </row>
    <row r="590" spans="1:7">
      <c r="A590" s="662" t="s">
        <v>304</v>
      </c>
      <c r="B590" s="663"/>
      <c r="C590" s="663"/>
      <c r="D590" s="664"/>
      <c r="E590" s="431"/>
      <c r="F590" s="432"/>
      <c r="G590" s="433"/>
    </row>
    <row r="591" spans="1:7">
      <c r="A591" s="668" t="s">
        <v>305</v>
      </c>
      <c r="B591" s="669"/>
      <c r="C591" s="669"/>
      <c r="D591" s="670"/>
      <c r="E591" s="434">
        <f>SUM(E592:E593)</f>
        <v>0</v>
      </c>
      <c r="F591" s="434">
        <f>SUM(F592:F593)</f>
        <v>0</v>
      </c>
      <c r="G591" s="430"/>
    </row>
    <row r="592" spans="1:7">
      <c r="A592" s="662" t="s">
        <v>306</v>
      </c>
      <c r="B592" s="663"/>
      <c r="C592" s="663"/>
      <c r="D592" s="664"/>
      <c r="E592" s="431"/>
      <c r="F592" s="432"/>
      <c r="G592" s="433"/>
    </row>
    <row r="593" spans="1:7">
      <c r="A593" s="662" t="s">
        <v>307</v>
      </c>
      <c r="B593" s="663"/>
      <c r="C593" s="663"/>
      <c r="D593" s="664"/>
      <c r="E593" s="431"/>
      <c r="F593" s="432"/>
      <c r="G593" s="433"/>
    </row>
    <row r="594" spans="1:7">
      <c r="A594" s="665" t="s">
        <v>308</v>
      </c>
      <c r="B594" s="666"/>
      <c r="C594" s="666"/>
      <c r="D594" s="667"/>
      <c r="E594" s="434">
        <f>SUM(E595:E596)</f>
        <v>0</v>
      </c>
      <c r="F594" s="434">
        <f>SUM(F595:F596)</f>
        <v>0</v>
      </c>
      <c r="G594" s="430"/>
    </row>
    <row r="595" spans="1:7">
      <c r="A595" s="662" t="s">
        <v>309</v>
      </c>
      <c r="B595" s="663"/>
      <c r="C595" s="663"/>
      <c r="D595" s="664"/>
      <c r="E595" s="431"/>
      <c r="F595" s="432"/>
      <c r="G595" s="433"/>
    </row>
    <row r="596" spans="1:7">
      <c r="A596" s="662" t="s">
        <v>310</v>
      </c>
      <c r="B596" s="663"/>
      <c r="C596" s="663"/>
      <c r="D596" s="664"/>
      <c r="E596" s="431"/>
      <c r="F596" s="432"/>
      <c r="G596" s="433"/>
    </row>
    <row r="597" spans="1:7">
      <c r="A597" s="665" t="s">
        <v>311</v>
      </c>
      <c r="B597" s="666"/>
      <c r="C597" s="666"/>
      <c r="D597" s="667"/>
      <c r="E597" s="434">
        <f>SUM(E598:E611)</f>
        <v>0</v>
      </c>
      <c r="F597" s="434">
        <f>SUM(F598:F611)</f>
        <v>0</v>
      </c>
      <c r="G597" s="430"/>
    </row>
    <row r="598" spans="1:7">
      <c r="A598" s="662" t="s">
        <v>312</v>
      </c>
      <c r="B598" s="663"/>
      <c r="C598" s="663"/>
      <c r="D598" s="664"/>
      <c r="E598" s="420"/>
      <c r="F598" s="421"/>
      <c r="G598" s="164"/>
    </row>
    <row r="599" spans="1:7">
      <c r="A599" s="662" t="s">
        <v>313</v>
      </c>
      <c r="B599" s="663"/>
      <c r="C599" s="663"/>
      <c r="D599" s="664"/>
      <c r="E599" s="420"/>
      <c r="F599" s="421"/>
      <c r="G599" s="164"/>
    </row>
    <row r="600" spans="1:7">
      <c r="A600" s="662" t="s">
        <v>314</v>
      </c>
      <c r="B600" s="663"/>
      <c r="C600" s="663"/>
      <c r="D600" s="664"/>
      <c r="E600" s="435"/>
      <c r="F600" s="436"/>
      <c r="G600" s="164"/>
    </row>
    <row r="601" spans="1:7">
      <c r="A601" s="662" t="s">
        <v>315</v>
      </c>
      <c r="B601" s="663"/>
      <c r="C601" s="663"/>
      <c r="D601" s="664"/>
      <c r="E601" s="420"/>
      <c r="F601" s="421"/>
      <c r="G601" s="164"/>
    </row>
    <row r="602" spans="1:7">
      <c r="A602" s="662" t="s">
        <v>316</v>
      </c>
      <c r="B602" s="663"/>
      <c r="C602" s="663"/>
      <c r="D602" s="664"/>
      <c r="E602" s="420"/>
      <c r="F602" s="421"/>
      <c r="G602" s="164"/>
    </row>
    <row r="603" spans="1:7">
      <c r="A603" s="662" t="s">
        <v>317</v>
      </c>
      <c r="B603" s="663"/>
      <c r="C603" s="663"/>
      <c r="D603" s="664"/>
      <c r="E603" s="420"/>
      <c r="F603" s="421"/>
      <c r="G603" s="164"/>
    </row>
    <row r="604" spans="1:7">
      <c r="A604" s="662" t="s">
        <v>318</v>
      </c>
      <c r="B604" s="663"/>
      <c r="C604" s="663"/>
      <c r="D604" s="664"/>
      <c r="E604" s="420"/>
      <c r="F604" s="421"/>
      <c r="G604" s="164"/>
    </row>
    <row r="605" spans="1:7">
      <c r="A605" s="662" t="s">
        <v>319</v>
      </c>
      <c r="B605" s="663"/>
      <c r="C605" s="663"/>
      <c r="D605" s="664"/>
      <c r="E605" s="420"/>
      <c r="F605" s="421"/>
      <c r="G605" s="164"/>
    </row>
    <row r="606" spans="1:7">
      <c r="A606" s="662" t="s">
        <v>320</v>
      </c>
      <c r="B606" s="663"/>
      <c r="C606" s="663"/>
      <c r="D606" s="664"/>
      <c r="E606" s="420"/>
      <c r="F606" s="421"/>
      <c r="G606" s="164"/>
    </row>
    <row r="607" spans="1:7">
      <c r="A607" s="650" t="s">
        <v>321</v>
      </c>
      <c r="B607" s="651"/>
      <c r="C607" s="651"/>
      <c r="D607" s="652"/>
      <c r="E607" s="420"/>
      <c r="F607" s="421"/>
      <c r="G607" s="164"/>
    </row>
    <row r="608" spans="1:7">
      <c r="A608" s="650" t="s">
        <v>322</v>
      </c>
      <c r="B608" s="651"/>
      <c r="C608" s="651"/>
      <c r="D608" s="652"/>
      <c r="E608" s="420"/>
      <c r="F608" s="421"/>
      <c r="G608" s="164"/>
    </row>
    <row r="609" spans="1:7">
      <c r="A609" s="650" t="s">
        <v>323</v>
      </c>
      <c r="B609" s="651"/>
      <c r="C609" s="651"/>
      <c r="D609" s="652"/>
      <c r="E609" s="420"/>
      <c r="F609" s="421"/>
      <c r="G609" s="164"/>
    </row>
    <row r="610" spans="1:7">
      <c r="A610" s="653" t="s">
        <v>324</v>
      </c>
      <c r="B610" s="654"/>
      <c r="C610" s="654"/>
      <c r="D610" s="655"/>
      <c r="E610" s="420"/>
      <c r="F610" s="421"/>
      <c r="G610" s="164"/>
    </row>
    <row r="611" spans="1:7" ht="14.25" thickBot="1">
      <c r="A611" s="656" t="s">
        <v>325</v>
      </c>
      <c r="B611" s="657"/>
      <c r="C611" s="657"/>
      <c r="D611" s="658"/>
      <c r="E611" s="420"/>
      <c r="F611" s="421"/>
      <c r="G611" s="164"/>
    </row>
    <row r="612" spans="1:7" ht="14.25" thickBot="1">
      <c r="A612" s="659" t="s">
        <v>326</v>
      </c>
      <c r="B612" s="660"/>
      <c r="C612" s="660"/>
      <c r="D612" s="661"/>
      <c r="E612" s="437">
        <f>SUM(E569+E578+E579+E580+E581+E582)</f>
        <v>19805.829999999998</v>
      </c>
      <c r="F612" s="437">
        <f>SUM(F569+F578+F579+F580+F581+F582)</f>
        <v>19653.02</v>
      </c>
      <c r="G612" s="417"/>
    </row>
    <row r="613" spans="1:7">
      <c r="A613" s="438"/>
      <c r="B613" s="438"/>
      <c r="C613" s="438"/>
      <c r="D613" s="438"/>
      <c r="E613" s="439"/>
      <c r="F613" s="439"/>
      <c r="G613" s="417"/>
    </row>
    <row r="614" spans="1:7">
      <c r="A614" s="615" t="s">
        <v>327</v>
      </c>
      <c r="B614" s="616"/>
      <c r="C614" s="616"/>
      <c r="D614" s="616"/>
    </row>
    <row r="615" spans="1:7" ht="15.75" thickBot="1">
      <c r="A615" s="386"/>
      <c r="B615" s="386"/>
      <c r="C615" s="208"/>
    </row>
    <row r="616" spans="1:7" ht="15.75">
      <c r="A616" s="641" t="s">
        <v>328</v>
      </c>
      <c r="B616" s="642"/>
      <c r="C616" s="643" t="s">
        <v>269</v>
      </c>
      <c r="D616" s="643" t="s">
        <v>270</v>
      </c>
    </row>
    <row r="617" spans="1:7" ht="15.75" thickBot="1">
      <c r="A617" s="646"/>
      <c r="B617" s="647"/>
      <c r="C617" s="644"/>
      <c r="D617" s="645"/>
    </row>
    <row r="618" spans="1:7">
      <c r="A618" s="648" t="s">
        <v>329</v>
      </c>
      <c r="B618" s="649"/>
      <c r="C618" s="400">
        <v>10999.11</v>
      </c>
      <c r="D618" s="401">
        <v>3999.45</v>
      </c>
    </row>
    <row r="619" spans="1:7">
      <c r="A619" s="635" t="s">
        <v>330</v>
      </c>
      <c r="B619" s="636"/>
      <c r="C619" s="395"/>
      <c r="D619" s="396"/>
    </row>
    <row r="620" spans="1:7">
      <c r="A620" s="637" t="s">
        <v>331</v>
      </c>
      <c r="B620" s="638"/>
      <c r="C620" s="395">
        <v>14829.53</v>
      </c>
      <c r="D620" s="396">
        <v>23196.49</v>
      </c>
    </row>
    <row r="621" spans="1:7">
      <c r="A621" s="628" t="s">
        <v>332</v>
      </c>
      <c r="B621" s="629"/>
      <c r="C621" s="395"/>
      <c r="D621" s="396"/>
    </row>
    <row r="622" spans="1:7">
      <c r="A622" s="639" t="s">
        <v>333</v>
      </c>
      <c r="B622" s="640"/>
      <c r="C622" s="395"/>
      <c r="D622" s="396"/>
    </row>
    <row r="623" spans="1:7">
      <c r="A623" s="639" t="s">
        <v>334</v>
      </c>
      <c r="B623" s="640"/>
      <c r="C623" s="395">
        <v>1840.94</v>
      </c>
      <c r="D623" s="396">
        <v>2179.7399999999998</v>
      </c>
    </row>
    <row r="624" spans="1:7">
      <c r="A624" s="639" t="s">
        <v>335</v>
      </c>
      <c r="B624" s="640"/>
      <c r="C624" s="395"/>
      <c r="D624" s="396"/>
    </row>
    <row r="625" spans="1:6" ht="21.75" customHeight="1">
      <c r="A625" s="626" t="s">
        <v>336</v>
      </c>
      <c r="B625" s="627"/>
      <c r="C625" s="395"/>
      <c r="D625" s="396"/>
    </row>
    <row r="626" spans="1:6">
      <c r="A626" s="628" t="s">
        <v>337</v>
      </c>
      <c r="B626" s="629"/>
      <c r="C626" s="440"/>
      <c r="D626" s="396"/>
    </row>
    <row r="627" spans="1:6" ht="14.25" thickBot="1">
      <c r="A627" s="630" t="s">
        <v>17</v>
      </c>
      <c r="B627" s="631"/>
      <c r="C627" s="441"/>
      <c r="D627" s="442"/>
    </row>
    <row r="628" spans="1:6" ht="16.5" thickBot="1">
      <c r="A628" s="542" t="s">
        <v>91</v>
      </c>
      <c r="B628" s="544"/>
      <c r="C628" s="443">
        <f>SUM(C618:C627)</f>
        <v>27669.579999999998</v>
      </c>
      <c r="D628" s="443">
        <f>SUM(D618:D627)</f>
        <v>29375.68</v>
      </c>
    </row>
    <row r="632" spans="1:6" ht="14.25">
      <c r="A632" s="545" t="s">
        <v>338</v>
      </c>
      <c r="B632" s="545"/>
      <c r="C632" s="545"/>
    </row>
    <row r="633" spans="1:6" ht="15" thickBot="1">
      <c r="A633" s="386"/>
      <c r="B633" s="386"/>
      <c r="C633" s="386"/>
    </row>
    <row r="634" spans="1:6" ht="26.25" thickBot="1">
      <c r="A634" s="632" t="s">
        <v>339</v>
      </c>
      <c r="B634" s="633"/>
      <c r="C634" s="633"/>
      <c r="D634" s="634"/>
      <c r="E634" s="389" t="s">
        <v>269</v>
      </c>
      <c r="F634" s="210" t="s">
        <v>270</v>
      </c>
    </row>
    <row r="635" spans="1:6" ht="14.25" thickBot="1">
      <c r="A635" s="533" t="s">
        <v>340</v>
      </c>
      <c r="B635" s="534"/>
      <c r="C635" s="534"/>
      <c r="D635" s="535"/>
      <c r="E635" s="444">
        <f>E636+E637+E638</f>
        <v>0</v>
      </c>
      <c r="F635" s="444">
        <f>F636+F637+F638</f>
        <v>0</v>
      </c>
    </row>
    <row r="636" spans="1:6">
      <c r="A636" s="617" t="s">
        <v>341</v>
      </c>
      <c r="B636" s="618"/>
      <c r="C636" s="618"/>
      <c r="D636" s="619"/>
      <c r="E636" s="445"/>
      <c r="F636" s="446"/>
    </row>
    <row r="637" spans="1:6">
      <c r="A637" s="516" t="s">
        <v>342</v>
      </c>
      <c r="B637" s="517"/>
      <c r="C637" s="517"/>
      <c r="D637" s="518"/>
      <c r="E637" s="447"/>
      <c r="F637" s="448"/>
    </row>
    <row r="638" spans="1:6" ht="14.25" thickBot="1">
      <c r="A638" s="609" t="s">
        <v>343</v>
      </c>
      <c r="B638" s="610"/>
      <c r="C638" s="610"/>
      <c r="D638" s="611"/>
      <c r="E638" s="449"/>
      <c r="F638" s="450"/>
    </row>
    <row r="639" spans="1:6" ht="14.25" thickBot="1">
      <c r="A639" s="620" t="s">
        <v>344</v>
      </c>
      <c r="B639" s="621"/>
      <c r="C639" s="621"/>
      <c r="D639" s="622"/>
      <c r="E639" s="444">
        <v>0</v>
      </c>
      <c r="F639" s="451">
        <v>0</v>
      </c>
    </row>
    <row r="640" spans="1:6" ht="14.25" thickBot="1">
      <c r="A640" s="623" t="s">
        <v>345</v>
      </c>
      <c r="B640" s="624"/>
      <c r="C640" s="624"/>
      <c r="D640" s="625"/>
      <c r="E640" s="452">
        <f>SUM(E641:E650)</f>
        <v>3896.34</v>
      </c>
      <c r="F640" s="452">
        <f>SUM(F641:F650)</f>
        <v>51773.120000000003</v>
      </c>
    </row>
    <row r="641" spans="1:6">
      <c r="A641" s="536" t="s">
        <v>346</v>
      </c>
      <c r="B641" s="537"/>
      <c r="C641" s="537"/>
      <c r="D641" s="538"/>
      <c r="E641" s="453"/>
      <c r="F641" s="453"/>
    </row>
    <row r="642" spans="1:6">
      <c r="A642" s="539" t="s">
        <v>347</v>
      </c>
      <c r="B642" s="540"/>
      <c r="C642" s="540"/>
      <c r="D642" s="541"/>
      <c r="E642" s="454"/>
      <c r="F642" s="454"/>
    </row>
    <row r="643" spans="1:6">
      <c r="A643" s="539" t="s">
        <v>348</v>
      </c>
      <c r="B643" s="540"/>
      <c r="C643" s="540"/>
      <c r="D643" s="541"/>
      <c r="E643" s="447"/>
      <c r="F643" s="447"/>
    </row>
    <row r="644" spans="1:6">
      <c r="A644" s="539" t="s">
        <v>349</v>
      </c>
      <c r="B644" s="540"/>
      <c r="C644" s="540"/>
      <c r="D644" s="541"/>
      <c r="E644" s="447"/>
      <c r="F644" s="448"/>
    </row>
    <row r="645" spans="1:6">
      <c r="A645" s="539" t="s">
        <v>350</v>
      </c>
      <c r="B645" s="540"/>
      <c r="C645" s="540"/>
      <c r="D645" s="541"/>
      <c r="E645" s="447"/>
      <c r="F645" s="448"/>
    </row>
    <row r="646" spans="1:6">
      <c r="A646" s="539" t="s">
        <v>351</v>
      </c>
      <c r="B646" s="540"/>
      <c r="C646" s="540"/>
      <c r="D646" s="541"/>
      <c r="E646" s="455">
        <v>3647.4</v>
      </c>
      <c r="F646" s="456"/>
    </row>
    <row r="647" spans="1:6">
      <c r="A647" s="539" t="s">
        <v>352</v>
      </c>
      <c r="B647" s="540"/>
      <c r="C647" s="540"/>
      <c r="D647" s="541"/>
      <c r="E647" s="455"/>
      <c r="F647" s="456"/>
    </row>
    <row r="648" spans="1:6">
      <c r="A648" s="516" t="s">
        <v>353</v>
      </c>
      <c r="B648" s="517"/>
      <c r="C648" s="517"/>
      <c r="D648" s="518"/>
      <c r="E648" s="447"/>
      <c r="F648" s="448"/>
    </row>
    <row r="649" spans="1:6">
      <c r="A649" s="516" t="s">
        <v>354</v>
      </c>
      <c r="B649" s="517"/>
      <c r="C649" s="517"/>
      <c r="D649" s="518"/>
      <c r="E649" s="455"/>
      <c r="F649" s="456"/>
    </row>
    <row r="650" spans="1:6" ht="14.25" thickBot="1">
      <c r="A650" s="609" t="s">
        <v>355</v>
      </c>
      <c r="B650" s="610"/>
      <c r="C650" s="610"/>
      <c r="D650" s="611"/>
      <c r="E650" s="455">
        <v>248.94</v>
      </c>
      <c r="F650" s="456">
        <v>51773.120000000003</v>
      </c>
    </row>
    <row r="651" spans="1:6" ht="14.25" thickBot="1">
      <c r="A651" s="612" t="s">
        <v>91</v>
      </c>
      <c r="B651" s="613"/>
      <c r="C651" s="613"/>
      <c r="D651" s="614"/>
      <c r="E651" s="262">
        <f>SUM(E635+E639+E640)</f>
        <v>3896.34</v>
      </c>
      <c r="F651" s="262">
        <f>SUM(F635+F639+F640)</f>
        <v>51773.120000000003</v>
      </c>
    </row>
    <row r="662" spans="1:6">
      <c r="A662" s="615" t="s">
        <v>356</v>
      </c>
      <c r="B662" s="616"/>
      <c r="C662" s="616"/>
      <c r="D662" s="616"/>
    </row>
    <row r="663" spans="1:6" ht="15.75" thickBot="1">
      <c r="A663" s="386"/>
      <c r="B663" s="386"/>
      <c r="C663" s="208"/>
      <c r="D663" s="208"/>
    </row>
    <row r="664" spans="1:6" ht="26.25" thickBot="1">
      <c r="A664" s="546" t="s">
        <v>357</v>
      </c>
      <c r="B664" s="547"/>
      <c r="C664" s="547"/>
      <c r="D664" s="548"/>
      <c r="E664" s="389" t="s">
        <v>269</v>
      </c>
      <c r="F664" s="210" t="s">
        <v>270</v>
      </c>
    </row>
    <row r="665" spans="1:6" ht="30.75" customHeight="1" thickBot="1">
      <c r="A665" s="600" t="s">
        <v>358</v>
      </c>
      <c r="B665" s="601"/>
      <c r="C665" s="601"/>
      <c r="D665" s="602"/>
      <c r="E665" s="457"/>
      <c r="F665" s="457"/>
    </row>
    <row r="666" spans="1:6" ht="14.25" thickBot="1">
      <c r="A666" s="533" t="s">
        <v>359</v>
      </c>
      <c r="B666" s="534"/>
      <c r="C666" s="534"/>
      <c r="D666" s="535"/>
      <c r="E666" s="391">
        <f>SUM(E667+E668+E673)</f>
        <v>66.47</v>
      </c>
      <c r="F666" s="391">
        <f>SUM(F667+F668+F673)</f>
        <v>77.41</v>
      </c>
    </row>
    <row r="667" spans="1:6">
      <c r="A667" s="603" t="s">
        <v>360</v>
      </c>
      <c r="B667" s="604"/>
      <c r="C667" s="604"/>
      <c r="D667" s="605"/>
      <c r="E667" s="290"/>
      <c r="F667" s="290"/>
    </row>
    <row r="668" spans="1:6">
      <c r="A668" s="606" t="s">
        <v>361</v>
      </c>
      <c r="B668" s="607"/>
      <c r="C668" s="607"/>
      <c r="D668" s="608"/>
      <c r="E668" s="458">
        <f>SUM(E670:E672)</f>
        <v>0</v>
      </c>
      <c r="F668" s="458">
        <f>SUM(F670:F672)</f>
        <v>0</v>
      </c>
    </row>
    <row r="669" spans="1:6">
      <c r="A669" s="594" t="s">
        <v>362</v>
      </c>
      <c r="B669" s="595"/>
      <c r="C669" s="595"/>
      <c r="D669" s="596"/>
      <c r="E669" s="459"/>
      <c r="F669" s="459"/>
    </row>
    <row r="670" spans="1:6">
      <c r="A670" s="594" t="s">
        <v>363</v>
      </c>
      <c r="B670" s="595"/>
      <c r="C670" s="595"/>
      <c r="D670" s="596"/>
      <c r="E670" s="459"/>
      <c r="F670" s="459"/>
    </row>
    <row r="671" spans="1:6">
      <c r="A671" s="594" t="s">
        <v>364</v>
      </c>
      <c r="B671" s="595"/>
      <c r="C671" s="595"/>
      <c r="D671" s="596"/>
      <c r="E671" s="395"/>
      <c r="F671" s="395"/>
    </row>
    <row r="672" spans="1:6">
      <c r="A672" s="594" t="s">
        <v>365</v>
      </c>
      <c r="B672" s="595"/>
      <c r="C672" s="595"/>
      <c r="D672" s="596"/>
      <c r="E672" s="395"/>
      <c r="F672" s="395"/>
    </row>
    <row r="673" spans="1:6">
      <c r="A673" s="597" t="s">
        <v>366</v>
      </c>
      <c r="B673" s="598"/>
      <c r="C673" s="598"/>
      <c r="D673" s="599"/>
      <c r="E673" s="458">
        <f>SUM(E674:E678)</f>
        <v>66.47</v>
      </c>
      <c r="F673" s="458">
        <f>SUM(F674:F678)</f>
        <v>77.41</v>
      </c>
    </row>
    <row r="674" spans="1:6">
      <c r="A674" s="594" t="s">
        <v>367</v>
      </c>
      <c r="B674" s="595"/>
      <c r="C674" s="595"/>
      <c r="D674" s="596"/>
      <c r="E674" s="395"/>
      <c r="F674" s="395"/>
    </row>
    <row r="675" spans="1:6">
      <c r="A675" s="594" t="s">
        <v>368</v>
      </c>
      <c r="B675" s="595"/>
      <c r="C675" s="595"/>
      <c r="D675" s="596"/>
      <c r="E675" s="395"/>
      <c r="F675" s="395"/>
    </row>
    <row r="676" spans="1:6">
      <c r="A676" s="579" t="s">
        <v>369</v>
      </c>
      <c r="B676" s="580"/>
      <c r="C676" s="580"/>
      <c r="D676" s="581"/>
      <c r="E676" s="395"/>
      <c r="F676" s="395"/>
    </row>
    <row r="677" spans="1:6">
      <c r="A677" s="579" t="s">
        <v>370</v>
      </c>
      <c r="B677" s="580"/>
      <c r="C677" s="580"/>
      <c r="D677" s="581"/>
      <c r="E677" s="395"/>
      <c r="F677" s="395"/>
    </row>
    <row r="678" spans="1:6" ht="14.25" thickBot="1">
      <c r="A678" s="582" t="s">
        <v>371</v>
      </c>
      <c r="B678" s="583"/>
      <c r="C678" s="583"/>
      <c r="D678" s="584"/>
      <c r="E678" s="398">
        <v>66.47</v>
      </c>
      <c r="F678" s="398">
        <v>77.41</v>
      </c>
    </row>
    <row r="679" spans="1:6" ht="14.25" thickBot="1">
      <c r="A679" s="585" t="s">
        <v>372</v>
      </c>
      <c r="B679" s="586"/>
      <c r="C679" s="586"/>
      <c r="D679" s="587"/>
      <c r="E679" s="460">
        <f>SUM(E665+E666)</f>
        <v>66.47</v>
      </c>
      <c r="F679" s="460">
        <f>SUM(F665+F666)</f>
        <v>77.41</v>
      </c>
    </row>
    <row r="683" spans="1:6" ht="14.25">
      <c r="A683" s="34" t="s">
        <v>373</v>
      </c>
      <c r="B683" s="2"/>
      <c r="C683" s="2"/>
    </row>
    <row r="684" spans="1:6" ht="14.25" thickBot="1">
      <c r="A684"/>
      <c r="B684"/>
      <c r="C684"/>
    </row>
    <row r="685" spans="1:6" ht="32.25" thickBot="1">
      <c r="A685" s="588"/>
      <c r="B685" s="589"/>
      <c r="C685" s="589"/>
      <c r="D685" s="590"/>
      <c r="E685" s="347" t="s">
        <v>269</v>
      </c>
      <c r="F685" s="461" t="s">
        <v>270</v>
      </c>
    </row>
    <row r="686" spans="1:6" ht="14.25" thickBot="1">
      <c r="A686" s="591" t="s">
        <v>374</v>
      </c>
      <c r="B686" s="592"/>
      <c r="C686" s="592"/>
      <c r="D686" s="593"/>
      <c r="E686" s="391">
        <f>SUM(E687:E688)</f>
        <v>0</v>
      </c>
      <c r="F686" s="391">
        <f>SUM(F687:F688)</f>
        <v>0</v>
      </c>
    </row>
    <row r="687" spans="1:6">
      <c r="A687" s="564" t="s">
        <v>375</v>
      </c>
      <c r="B687" s="565"/>
      <c r="C687" s="565"/>
      <c r="D687" s="566"/>
      <c r="E687" s="393"/>
      <c r="F687" s="462"/>
    </row>
    <row r="688" spans="1:6" ht="14.25" thickBot="1">
      <c r="A688" s="567" t="s">
        <v>376</v>
      </c>
      <c r="B688" s="568"/>
      <c r="C688" s="568"/>
      <c r="D688" s="569"/>
      <c r="E688" s="407"/>
      <c r="F688" s="463"/>
    </row>
    <row r="689" spans="1:6" ht="14.25" thickBot="1">
      <c r="A689" s="570" t="s">
        <v>377</v>
      </c>
      <c r="B689" s="571"/>
      <c r="C689" s="571"/>
      <c r="D689" s="572"/>
      <c r="E689" s="391">
        <f>SUM(E690:E691)</f>
        <v>143.68</v>
      </c>
      <c r="F689" s="391">
        <f>SUM(F690:F691)</f>
        <v>8.61</v>
      </c>
    </row>
    <row r="690" spans="1:6" ht="22.5" customHeight="1">
      <c r="A690" s="573" t="s">
        <v>378</v>
      </c>
      <c r="B690" s="574"/>
      <c r="C690" s="574"/>
      <c r="D690" s="575"/>
      <c r="E690" s="400">
        <v>120.78</v>
      </c>
      <c r="F690" s="401">
        <v>4.4400000000000004</v>
      </c>
    </row>
    <row r="691" spans="1:6" ht="15.75" customHeight="1" thickBot="1">
      <c r="A691" s="576" t="s">
        <v>379</v>
      </c>
      <c r="B691" s="577"/>
      <c r="C691" s="577"/>
      <c r="D691" s="578"/>
      <c r="E691" s="441">
        <v>22.9</v>
      </c>
      <c r="F691" s="442">
        <v>4.17</v>
      </c>
    </row>
    <row r="692" spans="1:6" ht="14.25" thickBot="1">
      <c r="A692" s="570" t="s">
        <v>380</v>
      </c>
      <c r="B692" s="571"/>
      <c r="C692" s="571"/>
      <c r="D692" s="572"/>
      <c r="E692" s="391">
        <f>SUM(E693:E698)</f>
        <v>229.66</v>
      </c>
      <c r="F692" s="391">
        <f>SUM(F693:F698)</f>
        <v>0</v>
      </c>
    </row>
    <row r="693" spans="1:6">
      <c r="A693" s="552" t="s">
        <v>381</v>
      </c>
      <c r="B693" s="553"/>
      <c r="C693" s="553"/>
      <c r="D693" s="554"/>
      <c r="E693" s="400"/>
      <c r="F693" s="401"/>
    </row>
    <row r="694" spans="1:6">
      <c r="A694" s="555" t="s">
        <v>382</v>
      </c>
      <c r="B694" s="556"/>
      <c r="C694" s="556"/>
      <c r="D694" s="557"/>
      <c r="E694" s="400">
        <v>229.66</v>
      </c>
      <c r="F694" s="401"/>
    </row>
    <row r="695" spans="1:6">
      <c r="A695" s="558" t="s">
        <v>383</v>
      </c>
      <c r="B695" s="559"/>
      <c r="C695" s="559"/>
      <c r="D695" s="560"/>
      <c r="E695" s="395"/>
      <c r="F695" s="396"/>
    </row>
    <row r="696" spans="1:6">
      <c r="A696" s="558" t="s">
        <v>384</v>
      </c>
      <c r="B696" s="559"/>
      <c r="C696" s="559"/>
      <c r="D696" s="560"/>
      <c r="E696" s="441"/>
      <c r="F696" s="442"/>
    </row>
    <row r="697" spans="1:6">
      <c r="A697" s="558" t="s">
        <v>385</v>
      </c>
      <c r="B697" s="559"/>
      <c r="C697" s="559"/>
      <c r="D697" s="560"/>
      <c r="E697" s="441"/>
      <c r="F697" s="442"/>
    </row>
    <row r="698" spans="1:6" ht="14.25" thickBot="1">
      <c r="A698" s="561" t="s">
        <v>386</v>
      </c>
      <c r="B698" s="562"/>
      <c r="C698" s="562"/>
      <c r="D698" s="563"/>
      <c r="E698" s="441"/>
      <c r="F698" s="442"/>
    </row>
    <row r="699" spans="1:6" ht="16.5" thickBot="1">
      <c r="A699" s="542" t="s">
        <v>91</v>
      </c>
      <c r="B699" s="543"/>
      <c r="C699" s="543"/>
      <c r="D699" s="544"/>
      <c r="E699" s="464">
        <f>SUM(E686+E689+E692)</f>
        <v>373.34000000000003</v>
      </c>
      <c r="F699" s="464">
        <f>SUM(F686+F689+F692)</f>
        <v>8.61</v>
      </c>
    </row>
    <row r="700" spans="1:6" ht="15.75">
      <c r="A700" s="465"/>
      <c r="B700" s="465"/>
      <c r="C700" s="465"/>
      <c r="D700" s="465"/>
      <c r="E700" s="466"/>
      <c r="F700" s="466"/>
    </row>
    <row r="701" spans="1:6">
      <c r="A701" s="343"/>
      <c r="B701" s="343"/>
      <c r="C701" s="343"/>
      <c r="D701" s="343"/>
      <c r="E701" s="343"/>
      <c r="F701" s="343"/>
    </row>
    <row r="702" spans="1:6" ht="15.75">
      <c r="A702" s="467"/>
      <c r="B702" s="467"/>
      <c r="C702" s="467"/>
      <c r="D702" s="467"/>
      <c r="E702" s="468"/>
      <c r="F702" s="468"/>
    </row>
    <row r="703" spans="1:6" ht="15.75">
      <c r="A703" s="465"/>
      <c r="B703" s="465"/>
      <c r="C703" s="465"/>
      <c r="D703" s="465"/>
      <c r="E703" s="466"/>
      <c r="F703" s="466"/>
    </row>
    <row r="704" spans="1:6" ht="15.75">
      <c r="A704" s="465"/>
      <c r="B704" s="465"/>
      <c r="C704" s="465"/>
      <c r="D704" s="465"/>
      <c r="E704" s="466"/>
      <c r="F704" s="466"/>
    </row>
    <row r="707" spans="1:6" ht="14.25">
      <c r="A707" s="545" t="s">
        <v>387</v>
      </c>
      <c r="B707" s="545"/>
      <c r="C707" s="545"/>
    </row>
    <row r="708" spans="1:6" ht="14.25" thickBot="1">
      <c r="A708" s="387"/>
      <c r="B708" s="187"/>
      <c r="C708" s="187"/>
    </row>
    <row r="709" spans="1:6" ht="26.25" thickBot="1">
      <c r="A709" s="546"/>
      <c r="B709" s="547"/>
      <c r="C709" s="547"/>
      <c r="D709" s="548"/>
      <c r="E709" s="389" t="s">
        <v>269</v>
      </c>
      <c r="F709" s="210" t="s">
        <v>270</v>
      </c>
    </row>
    <row r="710" spans="1:6" ht="14.25" thickBot="1">
      <c r="A710" s="533" t="s">
        <v>377</v>
      </c>
      <c r="B710" s="534"/>
      <c r="C710" s="534"/>
      <c r="D710" s="535"/>
      <c r="E710" s="391">
        <f>E711+E712</f>
        <v>0</v>
      </c>
      <c r="F710" s="391">
        <f>F711+F712</f>
        <v>0</v>
      </c>
    </row>
    <row r="711" spans="1:6">
      <c r="A711" s="536" t="s">
        <v>388</v>
      </c>
      <c r="B711" s="537"/>
      <c r="C711" s="537"/>
      <c r="D711" s="538"/>
      <c r="E711" s="393"/>
      <c r="F711" s="462"/>
    </row>
    <row r="712" spans="1:6" ht="14.25" thickBot="1">
      <c r="A712" s="549" t="s">
        <v>389</v>
      </c>
      <c r="B712" s="550"/>
      <c r="C712" s="550"/>
      <c r="D712" s="551"/>
      <c r="E712" s="398"/>
      <c r="F712" s="399"/>
    </row>
    <row r="713" spans="1:6" ht="14.25" thickBot="1">
      <c r="A713" s="533" t="s">
        <v>390</v>
      </c>
      <c r="B713" s="534"/>
      <c r="C713" s="534"/>
      <c r="D713" s="535"/>
      <c r="E713" s="391">
        <f>SUM(E714:E721)</f>
        <v>0</v>
      </c>
      <c r="F713" s="391">
        <f>SUM(F714:F721)</f>
        <v>0</v>
      </c>
    </row>
    <row r="714" spans="1:6">
      <c r="A714" s="536" t="s">
        <v>391</v>
      </c>
      <c r="B714" s="537"/>
      <c r="C714" s="537"/>
      <c r="D714" s="538"/>
      <c r="E714" s="400"/>
      <c r="F714" s="400"/>
    </row>
    <row r="715" spans="1:6">
      <c r="A715" s="539" t="s">
        <v>392</v>
      </c>
      <c r="B715" s="540"/>
      <c r="C715" s="540"/>
      <c r="D715" s="541"/>
      <c r="E715" s="395"/>
      <c r="F715" s="395"/>
    </row>
    <row r="716" spans="1:6">
      <c r="A716" s="539" t="s">
        <v>393</v>
      </c>
      <c r="B716" s="540"/>
      <c r="C716" s="540"/>
      <c r="D716" s="541"/>
      <c r="E716" s="395"/>
      <c r="F716" s="395"/>
    </row>
    <row r="717" spans="1:6">
      <c r="A717" s="516" t="s">
        <v>394</v>
      </c>
      <c r="B717" s="517"/>
      <c r="C717" s="517"/>
      <c r="D717" s="518"/>
      <c r="E717" s="395"/>
      <c r="F717" s="395"/>
    </row>
    <row r="718" spans="1:6">
      <c r="A718" s="516" t="s">
        <v>395</v>
      </c>
      <c r="B718" s="517"/>
      <c r="C718" s="517"/>
      <c r="D718" s="518"/>
      <c r="E718" s="441"/>
      <c r="F718" s="441"/>
    </row>
    <row r="719" spans="1:6">
      <c r="A719" s="516" t="s">
        <v>396</v>
      </c>
      <c r="B719" s="517"/>
      <c r="C719" s="517"/>
      <c r="D719" s="518"/>
      <c r="E719" s="441"/>
      <c r="F719" s="441"/>
    </row>
    <row r="720" spans="1:6">
      <c r="A720" s="516" t="s">
        <v>397</v>
      </c>
      <c r="B720" s="517"/>
      <c r="C720" s="517"/>
      <c r="D720" s="518"/>
      <c r="E720" s="441"/>
      <c r="F720" s="441"/>
    </row>
    <row r="721" spans="1:6" ht="14.25" thickBot="1">
      <c r="A721" s="519" t="s">
        <v>141</v>
      </c>
      <c r="B721" s="520"/>
      <c r="C721" s="520"/>
      <c r="D721" s="521"/>
      <c r="E721" s="441"/>
      <c r="F721" s="441"/>
    </row>
    <row r="722" spans="1:6" ht="14.25" thickBot="1">
      <c r="A722" s="522"/>
      <c r="B722" s="523"/>
      <c r="C722" s="523"/>
      <c r="D722" s="524"/>
      <c r="E722" s="262">
        <f>SUM(E710+E713)</f>
        <v>0</v>
      </c>
      <c r="F722" s="262">
        <f>SUM(F710+F713)</f>
        <v>0</v>
      </c>
    </row>
    <row r="726" spans="1:6" ht="15.75">
      <c r="A726" s="525" t="s">
        <v>398</v>
      </c>
      <c r="B726" s="525"/>
      <c r="C726" s="525"/>
      <c r="D726" s="525"/>
      <c r="E726" s="525"/>
      <c r="F726" s="525"/>
    </row>
    <row r="727" spans="1:6" ht="14.25" thickBot="1">
      <c r="A727" s="469"/>
      <c r="B727" s="247"/>
      <c r="C727" s="247"/>
      <c r="D727" s="247"/>
      <c r="E727" s="247"/>
      <c r="F727" s="247"/>
    </row>
    <row r="728" spans="1:6" ht="14.25" thickBot="1">
      <c r="A728" s="526" t="s">
        <v>399</v>
      </c>
      <c r="B728" s="527"/>
      <c r="C728" s="530" t="s">
        <v>258</v>
      </c>
      <c r="D728" s="531"/>
      <c r="E728" s="531"/>
      <c r="F728" s="532"/>
    </row>
    <row r="729" spans="1:6" ht="14.25" thickBot="1">
      <c r="A729" s="528"/>
      <c r="B729" s="529"/>
      <c r="C729" s="470" t="s">
        <v>400</v>
      </c>
      <c r="D729" s="232" t="s">
        <v>401</v>
      </c>
      <c r="E729" s="471" t="s">
        <v>271</v>
      </c>
      <c r="F729" s="232" t="s">
        <v>275</v>
      </c>
    </row>
    <row r="730" spans="1:6">
      <c r="A730" s="508" t="s">
        <v>402</v>
      </c>
      <c r="B730" s="509"/>
      <c r="C730" s="472">
        <f>SUM(C731:C733)</f>
        <v>0</v>
      </c>
      <c r="D730" s="472">
        <f>SUM(D731:D733)</f>
        <v>0</v>
      </c>
      <c r="E730" s="472">
        <f>SUM(E731:E733)</f>
        <v>0</v>
      </c>
      <c r="F730" s="178">
        <f>SUM(F731:F733)</f>
        <v>0</v>
      </c>
    </row>
    <row r="731" spans="1:6">
      <c r="A731" s="510" t="s">
        <v>403</v>
      </c>
      <c r="B731" s="511"/>
      <c r="C731" s="472">
        <v>0</v>
      </c>
      <c r="D731" s="178">
        <v>0</v>
      </c>
      <c r="E731" s="473">
        <v>0</v>
      </c>
      <c r="F731" s="178">
        <v>0</v>
      </c>
    </row>
    <row r="732" spans="1:6">
      <c r="A732" s="510" t="s">
        <v>404</v>
      </c>
      <c r="B732" s="511"/>
      <c r="C732" s="472"/>
      <c r="D732" s="178"/>
      <c r="E732" s="473"/>
      <c r="F732" s="178"/>
    </row>
    <row r="733" spans="1:6">
      <c r="A733" s="510" t="s">
        <v>404</v>
      </c>
      <c r="B733" s="511"/>
      <c r="C733" s="472"/>
      <c r="D733" s="178"/>
      <c r="E733" s="473"/>
      <c r="F733" s="178"/>
    </row>
    <row r="734" spans="1:6">
      <c r="A734" s="512" t="s">
        <v>405</v>
      </c>
      <c r="B734" s="513"/>
      <c r="C734" s="472">
        <v>0</v>
      </c>
      <c r="D734" s="178">
        <v>0</v>
      </c>
      <c r="E734" s="473">
        <v>0</v>
      </c>
      <c r="F734" s="178">
        <v>0</v>
      </c>
    </row>
    <row r="735" spans="1:6" ht="14.25" thickBot="1">
      <c r="A735" s="514" t="s">
        <v>406</v>
      </c>
      <c r="B735" s="515"/>
      <c r="C735" s="474">
        <v>0</v>
      </c>
      <c r="D735" s="475">
        <v>0</v>
      </c>
      <c r="E735" s="476">
        <v>0</v>
      </c>
      <c r="F735" s="475">
        <v>0</v>
      </c>
    </row>
    <row r="736" spans="1:6" ht="14.25" thickBot="1">
      <c r="A736" s="499" t="s">
        <v>142</v>
      </c>
      <c r="B736" s="500"/>
      <c r="C736" s="477">
        <f>C730+C734+C735</f>
        <v>0</v>
      </c>
      <c r="D736" s="477">
        <f>D730+D734+D735</f>
        <v>0</v>
      </c>
      <c r="E736" s="477">
        <f>E730+E734+E735</f>
        <v>0</v>
      </c>
      <c r="F736" s="478">
        <f>F730+F734+F735</f>
        <v>0</v>
      </c>
    </row>
    <row r="739" spans="1:6" ht="30" customHeight="1">
      <c r="A739" s="501" t="s">
        <v>407</v>
      </c>
      <c r="B739" s="501"/>
      <c r="C739" s="501"/>
      <c r="D739" s="501"/>
      <c r="E739" s="502"/>
      <c r="F739" s="502"/>
    </row>
    <row r="741" spans="1:6" ht="15">
      <c r="A741" s="503" t="s">
        <v>408</v>
      </c>
      <c r="B741" s="503"/>
      <c r="C741" s="503"/>
      <c r="D741" s="503"/>
    </row>
    <row r="742" spans="1:6" ht="14.25" thickBot="1">
      <c r="A742" s="121"/>
      <c r="B742" s="247"/>
      <c r="C742" s="247"/>
      <c r="D742" s="247"/>
    </row>
    <row r="743" spans="1:6" ht="51.75" thickBot="1">
      <c r="A743" s="504" t="s">
        <v>34</v>
      </c>
      <c r="B743" s="505"/>
      <c r="C743" s="235" t="s">
        <v>409</v>
      </c>
      <c r="D743" s="235" t="s">
        <v>410</v>
      </c>
    </row>
    <row r="744" spans="1:6" ht="14.25" thickBot="1">
      <c r="A744" s="506" t="s">
        <v>411</v>
      </c>
      <c r="B744" s="507"/>
      <c r="C744" s="479">
        <v>27</v>
      </c>
      <c r="D744" s="480">
        <v>28</v>
      </c>
    </row>
    <row r="752" spans="1:6" ht="24" customHeight="1">
      <c r="A752" s="503" t="s">
        <v>412</v>
      </c>
      <c r="B752" s="503"/>
      <c r="C752" s="503"/>
      <c r="D752" s="503"/>
      <c r="E752" s="503"/>
      <c r="F752" s="503"/>
    </row>
    <row r="753" spans="1:5" ht="16.5" thickBot="1">
      <c r="A753" s="247"/>
      <c r="B753" s="481"/>
      <c r="C753" s="481"/>
      <c r="D753" s="247"/>
      <c r="E753" s="247"/>
    </row>
    <row r="754" spans="1:5" ht="51.75" thickBot="1">
      <c r="A754" s="470" t="s">
        <v>413</v>
      </c>
      <c r="B754" s="232" t="s">
        <v>414</v>
      </c>
      <c r="C754" s="232" t="s">
        <v>157</v>
      </c>
      <c r="D754" s="125" t="s">
        <v>415</v>
      </c>
      <c r="E754" s="124" t="s">
        <v>416</v>
      </c>
    </row>
    <row r="755" spans="1:5">
      <c r="A755" s="482" t="s">
        <v>88</v>
      </c>
      <c r="B755" s="174" t="s">
        <v>417</v>
      </c>
      <c r="C755" s="174"/>
      <c r="D755" s="483" t="s">
        <v>418</v>
      </c>
      <c r="E755" s="174" t="s">
        <v>418</v>
      </c>
    </row>
    <row r="756" spans="1:5">
      <c r="A756" s="484" t="s">
        <v>89</v>
      </c>
      <c r="B756" s="144"/>
      <c r="C756" s="144"/>
      <c r="D756" s="143"/>
      <c r="E756" s="144"/>
    </row>
    <row r="757" spans="1:5">
      <c r="A757" s="484" t="s">
        <v>419</v>
      </c>
      <c r="B757" s="144"/>
      <c r="C757" s="144"/>
      <c r="D757" s="143"/>
      <c r="E757" s="144"/>
    </row>
    <row r="758" spans="1:5">
      <c r="A758" s="484" t="s">
        <v>420</v>
      </c>
      <c r="B758" s="144"/>
      <c r="C758" s="144"/>
      <c r="D758" s="143"/>
      <c r="E758" s="144"/>
    </row>
    <row r="759" spans="1:5">
      <c r="A759" s="484" t="s">
        <v>421</v>
      </c>
      <c r="B759" s="144"/>
      <c r="C759" s="144"/>
      <c r="D759" s="143"/>
      <c r="E759" s="144"/>
    </row>
    <row r="760" spans="1:5">
      <c r="A760" s="484" t="s">
        <v>422</v>
      </c>
      <c r="B760" s="144"/>
      <c r="C760" s="144"/>
      <c r="D760" s="143"/>
      <c r="E760" s="144"/>
    </row>
    <row r="761" spans="1:5">
      <c r="A761" s="484" t="s">
        <v>423</v>
      </c>
      <c r="B761" s="144"/>
      <c r="C761" s="144"/>
      <c r="D761" s="143"/>
      <c r="E761" s="144"/>
    </row>
    <row r="762" spans="1:5" ht="14.25" thickBot="1">
      <c r="A762" s="485" t="s">
        <v>424</v>
      </c>
      <c r="B762" s="486"/>
      <c r="C762" s="486"/>
      <c r="D762" s="487"/>
      <c r="E762" s="486"/>
    </row>
    <row r="766" spans="1:5" ht="14.25">
      <c r="A766" s="346" t="s">
        <v>425</v>
      </c>
      <c r="B766" s="488"/>
      <c r="C766" s="488"/>
      <c r="D766" s="488"/>
      <c r="E766" s="488"/>
    </row>
    <row r="767" spans="1:5" ht="16.5" thickBot="1">
      <c r="A767" s="247"/>
      <c r="B767" s="481"/>
      <c r="C767" s="481"/>
      <c r="D767" s="247"/>
      <c r="E767" s="247"/>
    </row>
    <row r="768" spans="1:5" ht="63.75" thickBot="1">
      <c r="A768" s="489" t="s">
        <v>413</v>
      </c>
      <c r="B768" s="490" t="s">
        <v>414</v>
      </c>
      <c r="C768" s="490" t="s">
        <v>157</v>
      </c>
      <c r="D768" s="491" t="s">
        <v>426</v>
      </c>
      <c r="E768" s="492" t="s">
        <v>416</v>
      </c>
    </row>
    <row r="769" spans="1:6">
      <c r="A769" s="482" t="s">
        <v>88</v>
      </c>
      <c r="B769" s="174" t="s">
        <v>418</v>
      </c>
      <c r="C769" s="174"/>
      <c r="D769" s="483" t="s">
        <v>418</v>
      </c>
      <c r="E769" s="174" t="s">
        <v>418</v>
      </c>
    </row>
    <row r="770" spans="1:6">
      <c r="A770" s="484" t="s">
        <v>89</v>
      </c>
      <c r="B770" s="144"/>
      <c r="C770" s="144"/>
      <c r="D770" s="143"/>
      <c r="E770" s="144"/>
    </row>
    <row r="771" spans="1:6">
      <c r="A771" s="484" t="s">
        <v>419</v>
      </c>
      <c r="B771" s="144"/>
      <c r="C771" s="144"/>
      <c r="D771" s="143"/>
      <c r="E771" s="144"/>
    </row>
    <row r="772" spans="1:6">
      <c r="A772" s="484" t="s">
        <v>420</v>
      </c>
      <c r="B772" s="144"/>
      <c r="C772" s="144"/>
      <c r="D772" s="143"/>
      <c r="E772" s="144"/>
    </row>
    <row r="773" spans="1:6">
      <c r="A773" s="484" t="s">
        <v>421</v>
      </c>
      <c r="B773" s="144"/>
      <c r="C773" s="144"/>
      <c r="D773" s="143"/>
      <c r="E773" s="144"/>
    </row>
    <row r="774" spans="1:6">
      <c r="A774" s="484" t="s">
        <v>422</v>
      </c>
      <c r="B774" s="144"/>
      <c r="C774" s="144"/>
      <c r="D774" s="143"/>
      <c r="E774" s="144"/>
    </row>
    <row r="775" spans="1:6">
      <c r="A775" s="484" t="s">
        <v>423</v>
      </c>
      <c r="B775" s="144"/>
      <c r="C775" s="144"/>
      <c r="D775" s="143"/>
      <c r="E775" s="144"/>
    </row>
    <row r="776" spans="1:6" ht="14.25" thickBot="1">
      <c r="A776" s="485" t="s">
        <v>424</v>
      </c>
      <c r="B776" s="486"/>
      <c r="C776" s="486"/>
      <c r="D776" s="487"/>
      <c r="E776" s="486"/>
    </row>
    <row r="784" spans="1:6" ht="15">
      <c r="A784" s="493"/>
      <c r="B784" s="493"/>
      <c r="C784" s="495"/>
      <c r="D784" s="496"/>
      <c r="E784" s="493"/>
      <c r="F784" s="493"/>
    </row>
    <row r="785" spans="1:7" ht="30">
      <c r="A785" s="494" t="s">
        <v>427</v>
      </c>
      <c r="B785" s="494"/>
      <c r="C785" s="495"/>
      <c r="D785" s="496"/>
      <c r="E785" s="494"/>
      <c r="F785" s="497" t="s">
        <v>428</v>
      </c>
      <c r="G785" s="497"/>
    </row>
    <row r="786" spans="1:7" ht="15">
      <c r="A786" s="494" t="s">
        <v>429</v>
      </c>
      <c r="B786" s="208"/>
      <c r="C786" s="497" t="s">
        <v>430</v>
      </c>
      <c r="D786" s="498"/>
      <c r="E786" s="494"/>
      <c r="F786" s="497" t="s">
        <v>431</v>
      </c>
      <c r="G786" s="497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5:C365"/>
    <mergeCell ref="A367:B367"/>
    <mergeCell ref="G367:H367"/>
    <mergeCell ref="A368:B368"/>
    <mergeCell ref="G368:H368"/>
    <mergeCell ref="A347:B347"/>
    <mergeCell ref="A348:B348"/>
    <mergeCell ref="A349:B349"/>
    <mergeCell ref="A350:B350"/>
    <mergeCell ref="A351:B351"/>
    <mergeCell ref="A352:B352"/>
    <mergeCell ref="A374:B374"/>
    <mergeCell ref="A375:B375"/>
    <mergeCell ref="A376:B376"/>
    <mergeCell ref="A377:B377"/>
    <mergeCell ref="A378:B378"/>
    <mergeCell ref="A379:B379"/>
    <mergeCell ref="A369:B369"/>
    <mergeCell ref="G369:H369"/>
    <mergeCell ref="A370:B370"/>
    <mergeCell ref="A371:B371"/>
    <mergeCell ref="A372:B372"/>
    <mergeCell ref="A373:B373"/>
    <mergeCell ref="A386:B386"/>
    <mergeCell ref="A387:B387"/>
    <mergeCell ref="A388:B388"/>
    <mergeCell ref="A389:B389"/>
    <mergeCell ref="A390:B390"/>
    <mergeCell ref="A400:E400"/>
    <mergeCell ref="A380:B380"/>
    <mergeCell ref="A381:B381"/>
    <mergeCell ref="A382:B382"/>
    <mergeCell ref="A383:B383"/>
    <mergeCell ref="A384:B384"/>
    <mergeCell ref="A385:B385"/>
    <mergeCell ref="A408:B408"/>
    <mergeCell ref="A409:B409"/>
    <mergeCell ref="A410:B410"/>
    <mergeCell ref="A411:B411"/>
    <mergeCell ref="A412:B412"/>
    <mergeCell ref="A413:B413"/>
    <mergeCell ref="A402:B402"/>
    <mergeCell ref="A403:B403"/>
    <mergeCell ref="A404:B404"/>
    <mergeCell ref="A405:B405"/>
    <mergeCell ref="A406:B406"/>
    <mergeCell ref="A407:B407"/>
    <mergeCell ref="A423:B423"/>
    <mergeCell ref="A426:E426"/>
    <mergeCell ref="A428:B428"/>
    <mergeCell ref="A429:B429"/>
    <mergeCell ref="A431:E431"/>
    <mergeCell ref="A446:I446"/>
    <mergeCell ref="A414:B414"/>
    <mergeCell ref="A415:B415"/>
    <mergeCell ref="A416:B416"/>
    <mergeCell ref="A419:D419"/>
    <mergeCell ref="A421:B421"/>
    <mergeCell ref="A422:B422"/>
    <mergeCell ref="A469:B469"/>
    <mergeCell ref="A470:B470"/>
    <mergeCell ref="A471:B471"/>
    <mergeCell ref="A472:B472"/>
    <mergeCell ref="A473:B473"/>
    <mergeCell ref="A474:B474"/>
    <mergeCell ref="A448:I448"/>
    <mergeCell ref="A450:A451"/>
    <mergeCell ref="B450:D450"/>
    <mergeCell ref="E450:G450"/>
    <mergeCell ref="H450:J450"/>
    <mergeCell ref="A467:C467"/>
    <mergeCell ref="A481:B481"/>
    <mergeCell ref="A482:B482"/>
    <mergeCell ref="A485:E485"/>
    <mergeCell ref="B487:E487"/>
    <mergeCell ref="C488:E488"/>
    <mergeCell ref="A494:E494"/>
    <mergeCell ref="A475:B475"/>
    <mergeCell ref="A476:B476"/>
    <mergeCell ref="A477:B477"/>
    <mergeCell ref="A478:B478"/>
    <mergeCell ref="A479:B479"/>
    <mergeCell ref="A480:B480"/>
    <mergeCell ref="C507:D507"/>
    <mergeCell ref="A511:D511"/>
    <mergeCell ref="A512:C512"/>
    <mergeCell ref="A514:B514"/>
    <mergeCell ref="A515:B515"/>
    <mergeCell ref="A516:B516"/>
    <mergeCell ref="A496:B496"/>
    <mergeCell ref="A497:B497"/>
    <mergeCell ref="A498:B498"/>
    <mergeCell ref="A499:B499"/>
    <mergeCell ref="A500:B500"/>
    <mergeCell ref="A507:B507"/>
    <mergeCell ref="A560:B560"/>
    <mergeCell ref="C560:D560"/>
    <mergeCell ref="A566:C566"/>
    <mergeCell ref="A568:D568"/>
    <mergeCell ref="A569:D569"/>
    <mergeCell ref="A570:D570"/>
    <mergeCell ref="A517:B517"/>
    <mergeCell ref="A518:B518"/>
    <mergeCell ref="A519:B519"/>
    <mergeCell ref="A556:I556"/>
    <mergeCell ref="A558:D558"/>
    <mergeCell ref="A559:B559"/>
    <mergeCell ref="C559:D559"/>
    <mergeCell ref="A577:D577"/>
    <mergeCell ref="A578:D578"/>
    <mergeCell ref="A579:D579"/>
    <mergeCell ref="A580:D580"/>
    <mergeCell ref="A581:D581"/>
    <mergeCell ref="A582:D582"/>
    <mergeCell ref="A571:D571"/>
    <mergeCell ref="A572:D572"/>
    <mergeCell ref="A573:D573"/>
    <mergeCell ref="A574:D574"/>
    <mergeCell ref="A575:D575"/>
    <mergeCell ref="A576:D576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1:D601"/>
    <mergeCell ref="A602:D602"/>
    <mergeCell ref="A603:D603"/>
    <mergeCell ref="A604:D604"/>
    <mergeCell ref="A605:D605"/>
    <mergeCell ref="A606:D606"/>
    <mergeCell ref="A595:D595"/>
    <mergeCell ref="A596:D596"/>
    <mergeCell ref="A597:D597"/>
    <mergeCell ref="A598:D598"/>
    <mergeCell ref="A599:D599"/>
    <mergeCell ref="A600:D600"/>
    <mergeCell ref="A614:D614"/>
    <mergeCell ref="A616:B616"/>
    <mergeCell ref="C616:C617"/>
    <mergeCell ref="D616:D617"/>
    <mergeCell ref="A617:B617"/>
    <mergeCell ref="A618:B618"/>
    <mergeCell ref="A607:D607"/>
    <mergeCell ref="A608:D608"/>
    <mergeCell ref="A609:D609"/>
    <mergeCell ref="A610:D610"/>
    <mergeCell ref="A611:D611"/>
    <mergeCell ref="A612:D612"/>
    <mergeCell ref="A625:B625"/>
    <mergeCell ref="A626:B626"/>
    <mergeCell ref="A627:B627"/>
    <mergeCell ref="A628:B628"/>
    <mergeCell ref="A632:C632"/>
    <mergeCell ref="A634:D634"/>
    <mergeCell ref="A619:B619"/>
    <mergeCell ref="A620:B620"/>
    <mergeCell ref="A621:B621"/>
    <mergeCell ref="A622:B622"/>
    <mergeCell ref="A623:B623"/>
    <mergeCell ref="A624:B624"/>
    <mergeCell ref="A641:D641"/>
    <mergeCell ref="A642:D642"/>
    <mergeCell ref="A643:D643"/>
    <mergeCell ref="A644:D644"/>
    <mergeCell ref="A645:D645"/>
    <mergeCell ref="A646:D646"/>
    <mergeCell ref="A635:D635"/>
    <mergeCell ref="A636:D636"/>
    <mergeCell ref="A637:D637"/>
    <mergeCell ref="A638:D638"/>
    <mergeCell ref="A639:D639"/>
    <mergeCell ref="A640:D640"/>
    <mergeCell ref="A664:D664"/>
    <mergeCell ref="A665:D665"/>
    <mergeCell ref="A666:D666"/>
    <mergeCell ref="A667:D667"/>
    <mergeCell ref="A668:D668"/>
    <mergeCell ref="A669:D669"/>
    <mergeCell ref="A647:D647"/>
    <mergeCell ref="A648:D648"/>
    <mergeCell ref="A649:D649"/>
    <mergeCell ref="A650:D650"/>
    <mergeCell ref="A651:D651"/>
    <mergeCell ref="A662:D662"/>
    <mergeCell ref="A676:D676"/>
    <mergeCell ref="A677:D677"/>
    <mergeCell ref="A678:D678"/>
    <mergeCell ref="A679:D679"/>
    <mergeCell ref="A685:D685"/>
    <mergeCell ref="A686:D686"/>
    <mergeCell ref="A670:D670"/>
    <mergeCell ref="A671:D671"/>
    <mergeCell ref="A672:D672"/>
    <mergeCell ref="A673:D673"/>
    <mergeCell ref="A674:D674"/>
    <mergeCell ref="A675:D675"/>
    <mergeCell ref="A693:D693"/>
    <mergeCell ref="A694:D694"/>
    <mergeCell ref="A695:D695"/>
    <mergeCell ref="A696:D696"/>
    <mergeCell ref="A697:D697"/>
    <mergeCell ref="A698:D698"/>
    <mergeCell ref="A687:D687"/>
    <mergeCell ref="A688:D688"/>
    <mergeCell ref="A689:D689"/>
    <mergeCell ref="A690:D690"/>
    <mergeCell ref="A691:D691"/>
    <mergeCell ref="A692:D692"/>
    <mergeCell ref="A713:D713"/>
    <mergeCell ref="A714:D714"/>
    <mergeCell ref="A715:D715"/>
    <mergeCell ref="A716:D716"/>
    <mergeCell ref="A717:D717"/>
    <mergeCell ref="A718:D718"/>
    <mergeCell ref="A699:D699"/>
    <mergeCell ref="A707:C707"/>
    <mergeCell ref="A709:D709"/>
    <mergeCell ref="A710:D710"/>
    <mergeCell ref="A711:D711"/>
    <mergeCell ref="A712:D712"/>
    <mergeCell ref="A730:B730"/>
    <mergeCell ref="A731:B731"/>
    <mergeCell ref="A732:B732"/>
    <mergeCell ref="A733:B733"/>
    <mergeCell ref="A734:B734"/>
    <mergeCell ref="A735:B735"/>
    <mergeCell ref="A719:D719"/>
    <mergeCell ref="A720:D720"/>
    <mergeCell ref="A721:D721"/>
    <mergeCell ref="A722:D722"/>
    <mergeCell ref="A726:F726"/>
    <mergeCell ref="A728:B729"/>
    <mergeCell ref="C728:F728"/>
    <mergeCell ref="C784:D784"/>
    <mergeCell ref="C785:D785"/>
    <mergeCell ref="F785:G785"/>
    <mergeCell ref="C786:D786"/>
    <mergeCell ref="F786:G786"/>
    <mergeCell ref="A736:B736"/>
    <mergeCell ref="A739:F739"/>
    <mergeCell ref="A741:D741"/>
    <mergeCell ref="A743:B743"/>
    <mergeCell ref="A744:B744"/>
    <mergeCell ref="A752:F752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Międzyszkolny Ośrodek Sportowy nr 6, ul. Rogalińska 2,  01-206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MOS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2021-06-07T19:23:26Z</dcterms:created>
  <dcterms:modified xsi:type="dcterms:W3CDTF">2021-06-08T11:41:52Z</dcterms:modified>
</cp:coreProperties>
</file>