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7\2020\"/>
    </mc:Choice>
  </mc:AlternateContent>
  <bookViews>
    <workbookView xWindow="0" yWindow="0" windowWidth="24000" windowHeight="9435"/>
  </bookViews>
  <sheets>
    <sheet name="P 12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7" i="1" l="1"/>
  <c r="F743" i="1" s="1"/>
  <c r="E737" i="1"/>
  <c r="E743" i="1" s="1"/>
  <c r="D737" i="1"/>
  <c r="D743" i="1" s="1"/>
  <c r="C737" i="1"/>
  <c r="C743" i="1" s="1"/>
  <c r="F720" i="1"/>
  <c r="E720" i="1"/>
  <c r="F717" i="1"/>
  <c r="F729" i="1" s="1"/>
  <c r="E717" i="1"/>
  <c r="E729" i="1" s="1"/>
  <c r="F698" i="1"/>
  <c r="E698" i="1"/>
  <c r="F695" i="1"/>
  <c r="F705" i="1" s="1"/>
  <c r="E695" i="1"/>
  <c r="E705" i="1" s="1"/>
  <c r="F692" i="1"/>
  <c r="E692" i="1"/>
  <c r="F679" i="1"/>
  <c r="E679" i="1"/>
  <c r="F674" i="1"/>
  <c r="F672" i="1" s="1"/>
  <c r="F685" i="1" s="1"/>
  <c r="E674" i="1"/>
  <c r="E672" i="1" s="1"/>
  <c r="E685" i="1" s="1"/>
  <c r="F644" i="1"/>
  <c r="E644" i="1"/>
  <c r="F639" i="1"/>
  <c r="F655" i="1" s="1"/>
  <c r="E639" i="1"/>
  <c r="E655" i="1" s="1"/>
  <c r="D632" i="1"/>
  <c r="C632" i="1"/>
  <c r="F601" i="1"/>
  <c r="E601" i="1"/>
  <c r="F598" i="1"/>
  <c r="E598" i="1"/>
  <c r="F595" i="1"/>
  <c r="E595" i="1"/>
  <c r="F587" i="1"/>
  <c r="F586" i="1" s="1"/>
  <c r="E587" i="1"/>
  <c r="E586" i="1" s="1"/>
  <c r="F573" i="1"/>
  <c r="E573" i="1"/>
  <c r="C553" i="1"/>
  <c r="B553" i="1"/>
  <c r="C548" i="1"/>
  <c r="C547" i="1" s="1"/>
  <c r="B548" i="1"/>
  <c r="B547" i="1" s="1"/>
  <c r="C542" i="1"/>
  <c r="B542" i="1"/>
  <c r="C537" i="1"/>
  <c r="B537" i="1"/>
  <c r="C536" i="1"/>
  <c r="B536" i="1"/>
  <c r="D472" i="1"/>
  <c r="D471" i="1" s="1"/>
  <c r="D480" i="1" s="1"/>
  <c r="C472" i="1"/>
  <c r="C471" i="1" s="1"/>
  <c r="C480" i="1" s="1"/>
  <c r="K461" i="1"/>
  <c r="E461" i="1"/>
  <c r="E460" i="1"/>
  <c r="K460" i="1" s="1"/>
  <c r="K459" i="1"/>
  <c r="E459" i="1"/>
  <c r="E458" i="1"/>
  <c r="E456" i="1" s="1"/>
  <c r="K457" i="1"/>
  <c r="E457" i="1"/>
  <c r="J456" i="1"/>
  <c r="I456" i="1"/>
  <c r="H456" i="1"/>
  <c r="G456" i="1"/>
  <c r="F456" i="1"/>
  <c r="D456" i="1"/>
  <c r="C456" i="1"/>
  <c r="B456" i="1"/>
  <c r="K455" i="1"/>
  <c r="E455" i="1"/>
  <c r="E454" i="1"/>
  <c r="E452" i="1" s="1"/>
  <c r="K453" i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K451" i="1"/>
  <c r="E451" i="1"/>
  <c r="D426" i="1"/>
  <c r="C426" i="1"/>
  <c r="D414" i="1"/>
  <c r="C414" i="1"/>
  <c r="D406" i="1"/>
  <c r="D419" i="1" s="1"/>
  <c r="C406" i="1"/>
  <c r="C419" i="1" s="1"/>
  <c r="D379" i="1"/>
  <c r="C379" i="1"/>
  <c r="D368" i="1"/>
  <c r="D390" i="1" s="1"/>
  <c r="C368" i="1"/>
  <c r="C390" i="1" s="1"/>
  <c r="D334" i="1"/>
  <c r="D355" i="1" s="1"/>
  <c r="C334" i="1"/>
  <c r="C355" i="1" s="1"/>
  <c r="D316" i="1"/>
  <c r="C316" i="1"/>
  <c r="E301" i="1"/>
  <c r="D301" i="1"/>
  <c r="C301" i="1"/>
  <c r="B301" i="1"/>
  <c r="E295" i="1"/>
  <c r="D295" i="1"/>
  <c r="C295" i="1"/>
  <c r="B295" i="1"/>
  <c r="D273" i="1"/>
  <c r="C273" i="1"/>
  <c r="D260" i="1"/>
  <c r="C260" i="1"/>
  <c r="D256" i="1"/>
  <c r="D264" i="1" s="1"/>
  <c r="C256" i="1"/>
  <c r="C264" i="1" s="1"/>
  <c r="F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F216" i="1"/>
  <c r="E216" i="1"/>
  <c r="E237" i="1" s="1"/>
  <c r="D216" i="1"/>
  <c r="D237" i="1" s="1"/>
  <c r="C216" i="1"/>
  <c r="C237" i="1" s="1"/>
  <c r="G215" i="1"/>
  <c r="G214" i="1"/>
  <c r="G213" i="1"/>
  <c r="G212" i="1"/>
  <c r="G211" i="1"/>
  <c r="G210" i="1"/>
  <c r="G209" i="1"/>
  <c r="G208" i="1"/>
  <c r="G237" i="1" s="1"/>
  <c r="G207" i="1"/>
  <c r="H195" i="1"/>
  <c r="G195" i="1"/>
  <c r="F195" i="1"/>
  <c r="E195" i="1"/>
  <c r="I194" i="1"/>
  <c r="I193" i="1"/>
  <c r="I192" i="1"/>
  <c r="I191" i="1"/>
  <c r="I190" i="1"/>
  <c r="I195" i="1" s="1"/>
  <c r="G182" i="1"/>
  <c r="F182" i="1"/>
  <c r="E182" i="1"/>
  <c r="G175" i="1"/>
  <c r="F175" i="1"/>
  <c r="E175" i="1"/>
  <c r="D149" i="1"/>
  <c r="C149" i="1"/>
  <c r="I136" i="1"/>
  <c r="H136" i="1"/>
  <c r="G136" i="1"/>
  <c r="F136" i="1"/>
  <c r="E136" i="1"/>
  <c r="D136" i="1"/>
  <c r="C136" i="1"/>
  <c r="B136" i="1"/>
  <c r="E113" i="1"/>
  <c r="E110" i="1" s="1"/>
  <c r="E112" i="1"/>
  <c r="E111" i="1"/>
  <c r="D110" i="1"/>
  <c r="C110" i="1"/>
  <c r="B110" i="1"/>
  <c r="E109" i="1"/>
  <c r="E108" i="1"/>
  <c r="D108" i="1"/>
  <c r="D114" i="1" s="1"/>
  <c r="C108" i="1"/>
  <c r="C114" i="1" s="1"/>
  <c r="B108" i="1"/>
  <c r="B114" i="1" s="1"/>
  <c r="E107" i="1"/>
  <c r="E114" i="1" s="1"/>
  <c r="B105" i="1"/>
  <c r="E104" i="1"/>
  <c r="E103" i="1"/>
  <c r="E102" i="1"/>
  <c r="E101" i="1"/>
  <c r="D101" i="1"/>
  <c r="C101" i="1"/>
  <c r="B101" i="1"/>
  <c r="E100" i="1"/>
  <c r="E99" i="1"/>
  <c r="E98" i="1" s="1"/>
  <c r="D98" i="1"/>
  <c r="D105" i="1" s="1"/>
  <c r="C98" i="1"/>
  <c r="C105" i="1" s="1"/>
  <c r="B98" i="1"/>
  <c r="E97" i="1"/>
  <c r="E105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F12" i="1"/>
  <c r="E12" i="1"/>
  <c r="E19" i="1" s="1"/>
  <c r="E37" i="1" s="1"/>
  <c r="D12" i="1"/>
  <c r="D19" i="1" s="1"/>
  <c r="D37" i="1" s="1"/>
  <c r="C12" i="1"/>
  <c r="C19" i="1" s="1"/>
  <c r="B12" i="1"/>
  <c r="I11" i="1"/>
  <c r="I19" i="1" s="1"/>
  <c r="I37" i="1" s="1"/>
  <c r="B37" i="1" l="1"/>
  <c r="C37" i="1"/>
  <c r="G37" i="1"/>
  <c r="F37" i="1"/>
  <c r="E616" i="1"/>
  <c r="C76" i="1"/>
  <c r="E462" i="1"/>
  <c r="F616" i="1"/>
  <c r="I36" i="1"/>
  <c r="K458" i="1"/>
  <c r="K456" i="1" s="1"/>
  <c r="K454" i="1"/>
  <c r="K452" i="1" s="1"/>
  <c r="K462" i="1" s="1"/>
</calcChain>
</file>

<file path=xl/sharedStrings.xml><?xml version="1.0" encoding="utf-8"?>
<sst xmlns="http://schemas.openxmlformats.org/spreadsheetml/2006/main" count="639" uniqueCount="430">
  <si>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</si>
  <si>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</si>
  <si>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</si>
  <si>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</si>
  <si>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</si>
  <si>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</si>
  <si>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</si>
  <si>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</si>
  <si>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</si>
  <si>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</si>
  <si>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</si>
  <si>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</si>
  <si>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</si>
  <si>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</si>
  <si>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</si>
  <si>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</si>
  <si>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</si>
  <si>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</si>
  <si>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</si>
  <si>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</si>
  <si>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</si>
  <si>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</si>
  <si>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Amortyzacja okresu</t>
  </si>
  <si>
    <t>Odpisy aktualizujące</t>
  </si>
  <si>
    <t>Saldo otwarcia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</si>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</sst>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12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94"/>
  <sheetViews>
    <sheetView tabSelected="1" view="pageLayout" zoomScale="85" zoomScalePageLayoutView="85" workbookViewId="0">
      <selection activeCell="E2" sqref="E2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6" t="s">
        <v>1</v>
      </c>
      <c r="G3" s="897"/>
      <c r="H3" s="897"/>
      <c r="I3" s="897"/>
      <c r="J3" s="897"/>
    </row>
    <row r="4" spans="1:10" s="8" customFormat="1" ht="15">
      <c r="A4" s="5"/>
      <c r="B4" s="7"/>
      <c r="C4" s="7"/>
      <c r="D4" s="898"/>
      <c r="E4" s="898"/>
    </row>
    <row r="5" spans="1:10" ht="15" customHeight="1">
      <c r="A5" s="586" t="s">
        <v>429</v>
      </c>
      <c r="B5" s="586"/>
      <c r="C5" s="586"/>
      <c r="D5" s="586"/>
      <c r="E5" s="586"/>
      <c r="F5" s="586"/>
      <c r="G5" s="586"/>
      <c r="H5" s="586"/>
      <c r="I5" s="586"/>
    </row>
    <row r="6" spans="1:10" ht="14.25" thickBot="1">
      <c r="A6" s="899"/>
      <c r="B6" s="900"/>
      <c r="C6" s="900"/>
      <c r="D6" s="900"/>
      <c r="E6" s="900"/>
      <c r="F6" s="900"/>
      <c r="G6" s="900"/>
      <c r="H6" s="899"/>
      <c r="I6" s="899"/>
    </row>
    <row r="7" spans="1:10" ht="15" customHeight="1" thickBot="1">
      <c r="A7" s="10"/>
      <c r="B7" s="901" t="s">
        <v>2</v>
      </c>
      <c r="C7" s="902"/>
      <c r="D7" s="902"/>
      <c r="E7" s="902"/>
      <c r="F7" s="902"/>
      <c r="G7" s="903"/>
      <c r="H7" s="11"/>
      <c r="I7" s="11"/>
    </row>
    <row r="8" spans="1:10">
      <c r="A8" s="904" t="s">
        <v>3</v>
      </c>
      <c r="B8" s="906" t="s">
        <v>4</v>
      </c>
      <c r="C8" s="908" t="s">
        <v>5</v>
      </c>
      <c r="D8" s="906" t="s">
        <v>6</v>
      </c>
      <c r="E8" s="910" t="s">
        <v>7</v>
      </c>
      <c r="F8" s="892" t="s">
        <v>8</v>
      </c>
      <c r="G8" s="892" t="s">
        <v>9</v>
      </c>
      <c r="H8" s="892" t="s">
        <v>10</v>
      </c>
      <c r="I8" s="894" t="s">
        <v>11</v>
      </c>
    </row>
    <row r="9" spans="1:10" ht="81.75" customHeight="1">
      <c r="A9" s="905"/>
      <c r="B9" s="907"/>
      <c r="C9" s="909"/>
      <c r="D9" s="907"/>
      <c r="E9" s="911"/>
      <c r="F9" s="893"/>
      <c r="G9" s="893"/>
      <c r="H9" s="893"/>
      <c r="I9" s="895"/>
    </row>
    <row r="10" spans="1:10" s="12" customFormat="1" ht="12.75" customHeight="1">
      <c r="A10" s="879" t="s">
        <v>12</v>
      </c>
      <c r="B10" s="882"/>
      <c r="C10" s="882"/>
      <c r="D10" s="882"/>
      <c r="E10" s="880"/>
      <c r="F10" s="880"/>
      <c r="G10" s="880"/>
      <c r="H10" s="880"/>
      <c r="I10" s="881"/>
    </row>
    <row r="11" spans="1:10" s="12" customFormat="1" ht="12.75">
      <c r="A11" s="13" t="s">
        <v>13</v>
      </c>
      <c r="B11" s="14"/>
      <c r="C11" s="14"/>
      <c r="D11" s="14">
        <v>285340.09000000003</v>
      </c>
      <c r="E11" s="14">
        <v>139907.43</v>
      </c>
      <c r="F11" s="14"/>
      <c r="G11" s="14">
        <v>249802.89</v>
      </c>
      <c r="H11" s="14"/>
      <c r="I11" s="15">
        <f>SUM(B11:H11)</f>
        <v>675050.41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28197.37</v>
      </c>
      <c r="F12" s="14">
        <f t="shared" si="0"/>
        <v>0</v>
      </c>
      <c r="G12" s="14">
        <f t="shared" si="0"/>
        <v>9786.5400000000009</v>
      </c>
      <c r="H12" s="14">
        <f t="shared" si="0"/>
        <v>0</v>
      </c>
      <c r="I12" s="15">
        <f t="shared" si="0"/>
        <v>37983.910000000003</v>
      </c>
    </row>
    <row r="13" spans="1:10">
      <c r="A13" s="16" t="s">
        <v>15</v>
      </c>
      <c r="B13" s="17"/>
      <c r="C13" s="17"/>
      <c r="D13" s="17"/>
      <c r="E13" s="18">
        <v>28197.37</v>
      </c>
      <c r="F13" s="18"/>
      <c r="G13" s="18">
        <v>9786.5400000000009</v>
      </c>
      <c r="H13" s="18"/>
      <c r="I13" s="19">
        <f>SUM(B13:H13)</f>
        <v>37983.910000000003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5132.74</v>
      </c>
      <c r="H16" s="14">
        <f t="shared" si="1"/>
        <v>0</v>
      </c>
      <c r="I16" s="15">
        <f t="shared" si="1"/>
        <v>5132.74</v>
      </c>
    </row>
    <row r="17" spans="1:9">
      <c r="A17" s="16" t="s">
        <v>19</v>
      </c>
      <c r="B17" s="17"/>
      <c r="C17" s="17"/>
      <c r="D17" s="17"/>
      <c r="E17" s="18"/>
      <c r="F17" s="18"/>
      <c r="G17" s="18">
        <v>5132.74</v>
      </c>
      <c r="H17" s="17"/>
      <c r="I17" s="19">
        <f>SUM(B17:H17)</f>
        <v>5132.74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285340.09000000003</v>
      </c>
      <c r="E19" s="14">
        <f t="shared" si="2"/>
        <v>168104.8</v>
      </c>
      <c r="F19" s="14">
        <f t="shared" si="2"/>
        <v>0</v>
      </c>
      <c r="G19" s="14">
        <f t="shared" si="2"/>
        <v>254456.69000000003</v>
      </c>
      <c r="H19" s="14">
        <f t="shared" si="2"/>
        <v>0</v>
      </c>
      <c r="I19" s="15">
        <f t="shared" si="2"/>
        <v>707901.58000000007</v>
      </c>
    </row>
    <row r="20" spans="1:9">
      <c r="A20" s="879" t="s">
        <v>21</v>
      </c>
      <c r="B20" s="880"/>
      <c r="C20" s="880"/>
      <c r="D20" s="880"/>
      <c r="E20" s="880"/>
      <c r="F20" s="880"/>
      <c r="G20" s="880"/>
      <c r="H20" s="880"/>
      <c r="I20" s="881"/>
    </row>
    <row r="21" spans="1:9">
      <c r="A21" s="13"/>
      <c r="B21" s="14"/>
      <c r="C21" s="14"/>
      <c r="D21" s="14">
        <v>285340.09000000003</v>
      </c>
      <c r="E21" s="14">
        <v>123789.09</v>
      </c>
      <c r="F21" s="14"/>
      <c r="G21" s="14">
        <v>247702.89</v>
      </c>
      <c r="H21" s="14"/>
      <c r="I21" s="15">
        <f>SUM(B21:H21)</f>
        <v>656832.07000000007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0</v>
      </c>
      <c r="E22" s="14">
        <f t="shared" si="3"/>
        <v>32585.37</v>
      </c>
      <c r="F22" s="14">
        <f t="shared" si="3"/>
        <v>0</v>
      </c>
      <c r="G22" s="14">
        <f t="shared" si="3"/>
        <v>10506.54</v>
      </c>
      <c r="H22" s="14">
        <f t="shared" si="3"/>
        <v>0</v>
      </c>
      <c r="I22" s="15">
        <f t="shared" si="3"/>
        <v>43091.91</v>
      </c>
    </row>
    <row r="23" spans="1:9">
      <c r="A23" s="16" t="s">
        <v>22</v>
      </c>
      <c r="B23" s="18"/>
      <c r="C23" s="18"/>
      <c r="D23" s="18"/>
      <c r="E23" s="18">
        <v>4388</v>
      </c>
      <c r="F23" s="18"/>
      <c r="G23" s="18">
        <v>720</v>
      </c>
      <c r="H23" s="17"/>
      <c r="I23" s="19">
        <f t="shared" ref="I23:I28" si="4">SUM(B23:H23)</f>
        <v>5108</v>
      </c>
    </row>
    <row r="24" spans="1:9">
      <c r="A24" s="16" t="s">
        <v>16</v>
      </c>
      <c r="B24" s="17"/>
      <c r="C24" s="17"/>
      <c r="D24" s="18"/>
      <c r="E24" s="18">
        <v>28197.37</v>
      </c>
      <c r="F24" s="18"/>
      <c r="G24" s="18">
        <v>9786.5400000000009</v>
      </c>
      <c r="H24" s="17"/>
      <c r="I24" s="19">
        <f t="shared" si="4"/>
        <v>37983.910000000003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0</v>
      </c>
      <c r="F26" s="14">
        <f t="shared" si="5"/>
        <v>0</v>
      </c>
      <c r="G26" s="14">
        <f t="shared" si="5"/>
        <v>5132.74</v>
      </c>
      <c r="H26" s="14">
        <f t="shared" si="5"/>
        <v>0</v>
      </c>
      <c r="I26" s="15">
        <f t="shared" si="5"/>
        <v>5132.74</v>
      </c>
    </row>
    <row r="27" spans="1:9">
      <c r="A27" s="16" t="s">
        <v>19</v>
      </c>
      <c r="B27" s="17"/>
      <c r="C27" s="17"/>
      <c r="D27" s="17"/>
      <c r="E27" s="18"/>
      <c r="F27" s="18"/>
      <c r="G27" s="18">
        <v>5132.74</v>
      </c>
      <c r="H27" s="17"/>
      <c r="I27" s="19">
        <f t="shared" si="4"/>
        <v>5132.74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285340.09000000003</v>
      </c>
      <c r="E29" s="14">
        <f t="shared" si="6"/>
        <v>156374.46</v>
      </c>
      <c r="F29" s="14">
        <f t="shared" si="6"/>
        <v>0</v>
      </c>
      <c r="G29" s="14">
        <f t="shared" si="6"/>
        <v>253076.69000000003</v>
      </c>
      <c r="H29" s="14">
        <f t="shared" si="6"/>
        <v>0</v>
      </c>
      <c r="I29" s="15">
        <f t="shared" si="6"/>
        <v>694791.24000000011</v>
      </c>
    </row>
    <row r="30" spans="1:9">
      <c r="A30" s="879" t="s">
        <v>23</v>
      </c>
      <c r="B30" s="880"/>
      <c r="C30" s="880"/>
      <c r="D30" s="880"/>
      <c r="E30" s="880"/>
      <c r="F30" s="880"/>
      <c r="G30" s="880"/>
      <c r="H30" s="880"/>
      <c r="I30" s="881"/>
    </row>
    <row r="31" spans="1:9">
      <c r="A31" s="13" t="s">
        <v>24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9" t="s">
        <v>27</v>
      </c>
      <c r="B35" s="882"/>
      <c r="C35" s="882"/>
      <c r="D35" s="882"/>
      <c r="E35" s="882"/>
      <c r="F35" s="882"/>
      <c r="G35" s="882"/>
      <c r="H35" s="882"/>
      <c r="I35" s="881"/>
    </row>
    <row r="36" spans="1:9">
      <c r="A36" s="25" t="s">
        <v>24</v>
      </c>
      <c r="B36" s="26">
        <f t="shared" ref="B36:I36" si="8">B11-B21-B31</f>
        <v>0</v>
      </c>
      <c r="C36" s="26">
        <f t="shared" si="8"/>
        <v>0</v>
      </c>
      <c r="D36" s="26">
        <f t="shared" si="8"/>
        <v>0</v>
      </c>
      <c r="E36" s="26">
        <f t="shared" si="8"/>
        <v>16118.339999999997</v>
      </c>
      <c r="F36" s="26">
        <f t="shared" si="8"/>
        <v>0</v>
      </c>
      <c r="G36" s="26">
        <f t="shared" si="8"/>
        <v>2100</v>
      </c>
      <c r="H36" s="26">
        <f t="shared" si="8"/>
        <v>0</v>
      </c>
      <c r="I36" s="27">
        <f t="shared" si="8"/>
        <v>18218.339999999967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0</v>
      </c>
      <c r="E37" s="29">
        <f t="shared" si="9"/>
        <v>11730.339999999997</v>
      </c>
      <c r="F37" s="29">
        <f t="shared" si="9"/>
        <v>0</v>
      </c>
      <c r="G37" s="29">
        <f t="shared" si="9"/>
        <v>1380</v>
      </c>
      <c r="H37" s="29">
        <f t="shared" si="9"/>
        <v>0</v>
      </c>
      <c r="I37" s="30">
        <f t="shared" si="9"/>
        <v>13110.339999999967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883" t="s">
        <v>29</v>
      </c>
      <c r="B48" s="884"/>
      <c r="C48" s="885" t="s">
        <v>30</v>
      </c>
    </row>
    <row r="49" spans="1:3" ht="13.5" customHeight="1">
      <c r="A49" s="888"/>
      <c r="B49" s="889"/>
      <c r="C49" s="886"/>
    </row>
    <row r="50" spans="1:3" ht="29.25" customHeight="1">
      <c r="A50" s="890"/>
      <c r="B50" s="891"/>
      <c r="C50" s="887"/>
    </row>
    <row r="51" spans="1:3" ht="15">
      <c r="A51" s="869" t="s">
        <v>12</v>
      </c>
      <c r="B51" s="870"/>
      <c r="C51" s="864"/>
    </row>
    <row r="52" spans="1:3" ht="15">
      <c r="A52" s="854" t="s">
        <v>13</v>
      </c>
      <c r="B52" s="855"/>
      <c r="C52" s="35">
        <v>19678.439999999999</v>
      </c>
    </row>
    <row r="53" spans="1:3" ht="15">
      <c r="A53" s="873" t="s">
        <v>14</v>
      </c>
      <c r="B53" s="874"/>
      <c r="C53" s="36">
        <f>SUM(C54:C55)</f>
        <v>0</v>
      </c>
    </row>
    <row r="54" spans="1:3" ht="15">
      <c r="A54" s="871" t="s">
        <v>15</v>
      </c>
      <c r="B54" s="872"/>
      <c r="C54" s="37"/>
    </row>
    <row r="55" spans="1:3" ht="15">
      <c r="A55" s="871" t="s">
        <v>16</v>
      </c>
      <c r="B55" s="872"/>
      <c r="C55" s="37"/>
    </row>
    <row r="56" spans="1:3" ht="15">
      <c r="A56" s="873" t="s">
        <v>18</v>
      </c>
      <c r="B56" s="874"/>
      <c r="C56" s="36">
        <f>SUM(C57:C58)</f>
        <v>0</v>
      </c>
    </row>
    <row r="57" spans="1:3" ht="15">
      <c r="A57" s="871" t="s">
        <v>19</v>
      </c>
      <c r="B57" s="872"/>
      <c r="C57" s="37"/>
    </row>
    <row r="58" spans="1:3" ht="15">
      <c r="A58" s="871" t="s">
        <v>16</v>
      </c>
      <c r="B58" s="872"/>
      <c r="C58" s="37"/>
    </row>
    <row r="59" spans="1:3" ht="15">
      <c r="A59" s="873" t="s">
        <v>31</v>
      </c>
      <c r="B59" s="874"/>
      <c r="C59" s="36">
        <f>C52+C53-C56</f>
        <v>19678.439999999999</v>
      </c>
    </row>
    <row r="60" spans="1:3" ht="15">
      <c r="A60" s="869" t="s">
        <v>21</v>
      </c>
      <c r="B60" s="870"/>
      <c r="C60" s="864"/>
    </row>
    <row r="61" spans="1:3" ht="15">
      <c r="A61" s="854" t="s">
        <v>24</v>
      </c>
      <c r="B61" s="855"/>
      <c r="C61" s="35">
        <v>19678.439999999999</v>
      </c>
    </row>
    <row r="62" spans="1:3" ht="15">
      <c r="A62" s="873" t="s">
        <v>14</v>
      </c>
      <c r="B62" s="874"/>
      <c r="C62" s="36">
        <f>SUM(C63:C64)</f>
        <v>0</v>
      </c>
    </row>
    <row r="63" spans="1:3" ht="15">
      <c r="A63" s="871" t="s">
        <v>22</v>
      </c>
      <c r="B63" s="872"/>
      <c r="C63" s="37"/>
    </row>
    <row r="64" spans="1:3" ht="15">
      <c r="A64" s="871" t="s">
        <v>16</v>
      </c>
      <c r="B64" s="872"/>
      <c r="C64" s="38"/>
    </row>
    <row r="65" spans="1:3" ht="15">
      <c r="A65" s="873" t="s">
        <v>18</v>
      </c>
      <c r="B65" s="874"/>
      <c r="C65" s="36">
        <f>SUM(C66:C67)</f>
        <v>0</v>
      </c>
    </row>
    <row r="66" spans="1:3" ht="15">
      <c r="A66" s="871" t="s">
        <v>19</v>
      </c>
      <c r="B66" s="872"/>
      <c r="C66" s="37"/>
    </row>
    <row r="67" spans="1:3" ht="15">
      <c r="A67" s="875" t="s">
        <v>16</v>
      </c>
      <c r="B67" s="876"/>
      <c r="C67" s="39"/>
    </row>
    <row r="68" spans="1:3" ht="15">
      <c r="A68" s="877" t="s">
        <v>20</v>
      </c>
      <c r="B68" s="878"/>
      <c r="C68" s="40">
        <f>C61+C62-C65</f>
        <v>19678.439999999999</v>
      </c>
    </row>
    <row r="69" spans="1:3" ht="15">
      <c r="A69" s="862" t="s">
        <v>23</v>
      </c>
      <c r="B69" s="863"/>
      <c r="C69" s="864"/>
    </row>
    <row r="70" spans="1:3" ht="15">
      <c r="A70" s="854" t="s">
        <v>24</v>
      </c>
      <c r="B70" s="855"/>
      <c r="C70" s="35"/>
    </row>
    <row r="71" spans="1:3" ht="15">
      <c r="A71" s="865" t="s">
        <v>25</v>
      </c>
      <c r="B71" s="866"/>
      <c r="C71" s="41"/>
    </row>
    <row r="72" spans="1:3" ht="15">
      <c r="A72" s="865" t="s">
        <v>26</v>
      </c>
      <c r="B72" s="866"/>
      <c r="C72" s="41"/>
    </row>
    <row r="73" spans="1:3" ht="15">
      <c r="A73" s="867" t="s">
        <v>31</v>
      </c>
      <c r="B73" s="868"/>
      <c r="C73" s="42">
        <f>C70+C71-C72</f>
        <v>0</v>
      </c>
    </row>
    <row r="74" spans="1:3" ht="15">
      <c r="A74" s="869" t="s">
        <v>27</v>
      </c>
      <c r="B74" s="870"/>
      <c r="C74" s="864"/>
    </row>
    <row r="75" spans="1:3" ht="15">
      <c r="A75" s="854" t="s">
        <v>24</v>
      </c>
      <c r="B75" s="855"/>
      <c r="C75" s="35">
        <f>C52-C61-C70</f>
        <v>0</v>
      </c>
    </row>
    <row r="76" spans="1:3" ht="15.75" thickBot="1">
      <c r="A76" s="856" t="s">
        <v>20</v>
      </c>
      <c r="B76" s="857"/>
      <c r="C76" s="43">
        <f>C59-C68-C73</f>
        <v>0</v>
      </c>
    </row>
    <row r="93" spans="1:5" ht="15">
      <c r="A93" s="858" t="s">
        <v>32</v>
      </c>
      <c r="B93" s="859"/>
      <c r="C93" s="859"/>
      <c r="D93" s="859"/>
      <c r="E93" s="859"/>
    </row>
    <row r="94" spans="1:5" ht="14.25" thickBot="1">
      <c r="A94" s="44"/>
      <c r="B94" s="45"/>
      <c r="C94" s="45"/>
      <c r="D94" s="45"/>
      <c r="E94" s="45"/>
    </row>
    <row r="95" spans="1:5" ht="177" customHeight="1" thickBot="1">
      <c r="A95" s="46" t="s">
        <v>33</v>
      </c>
      <c r="B95" s="47" t="s">
        <v>34</v>
      </c>
      <c r="C95" s="47" t="s">
        <v>35</v>
      </c>
      <c r="D95" s="47" t="s">
        <v>36</v>
      </c>
      <c r="E95" s="48" t="s">
        <v>37</v>
      </c>
    </row>
    <row r="96" spans="1:5" ht="14.25" thickBot="1">
      <c r="A96" s="49" t="s">
        <v>12</v>
      </c>
      <c r="B96" s="50"/>
      <c r="C96" s="50"/>
      <c r="D96" s="50"/>
      <c r="E96" s="51"/>
    </row>
    <row r="97" spans="1:5" ht="25.5">
      <c r="A97" s="52" t="s">
        <v>38</v>
      </c>
      <c r="B97" s="53"/>
      <c r="C97" s="53"/>
      <c r="D97" s="53"/>
      <c r="E97" s="54">
        <f>B97+C97+D97</f>
        <v>0</v>
      </c>
    </row>
    <row r="98" spans="1:5">
      <c r="A98" s="55" t="s">
        <v>25</v>
      </c>
      <c r="B98" s="56">
        <f>SUM(B99:B100)</f>
        <v>0</v>
      </c>
      <c r="C98" s="56">
        <f>SUM(C99:C100)</f>
        <v>0</v>
      </c>
      <c r="D98" s="56">
        <f>SUM(D99:D100)</f>
        <v>0</v>
      </c>
      <c r="E98" s="57">
        <f>SUM(E99:E100)</f>
        <v>0</v>
      </c>
    </row>
    <row r="99" spans="1:5">
      <c r="A99" s="58" t="s">
        <v>39</v>
      </c>
      <c r="B99" s="59"/>
      <c r="C99" s="59"/>
      <c r="D99" s="59"/>
      <c r="E99" s="60">
        <f>B99+C99+D99</f>
        <v>0</v>
      </c>
    </row>
    <row r="100" spans="1:5">
      <c r="A100" s="58" t="s">
        <v>40</v>
      </c>
      <c r="B100" s="59"/>
      <c r="C100" s="59"/>
      <c r="D100" s="59"/>
      <c r="E100" s="60">
        <f>B100+C100+D100</f>
        <v>0</v>
      </c>
    </row>
    <row r="101" spans="1:5">
      <c r="A101" s="55" t="s">
        <v>26</v>
      </c>
      <c r="B101" s="56">
        <f>SUM(B102:B104)</f>
        <v>0</v>
      </c>
      <c r="C101" s="56">
        <f>SUM(C102:C104)</f>
        <v>0</v>
      </c>
      <c r="D101" s="56">
        <f>SUM(D102:D104)</f>
        <v>0</v>
      </c>
      <c r="E101" s="57">
        <f>SUM(E102:E104)</f>
        <v>0</v>
      </c>
    </row>
    <row r="102" spans="1:5">
      <c r="A102" s="58" t="s">
        <v>41</v>
      </c>
      <c r="B102" s="59"/>
      <c r="C102" s="59"/>
      <c r="D102" s="59"/>
      <c r="E102" s="60">
        <f>B102+C102+D102</f>
        <v>0</v>
      </c>
    </row>
    <row r="103" spans="1:5">
      <c r="A103" s="58" t="s">
        <v>42</v>
      </c>
      <c r="B103" s="59"/>
      <c r="C103" s="59"/>
      <c r="D103" s="59"/>
      <c r="E103" s="60">
        <f>B103+C103+D103</f>
        <v>0</v>
      </c>
    </row>
    <row r="104" spans="1:5">
      <c r="A104" s="61" t="s">
        <v>43</v>
      </c>
      <c r="B104" s="59"/>
      <c r="C104" s="59"/>
      <c r="D104" s="59"/>
      <c r="E104" s="60">
        <f>B104+C104+D104</f>
        <v>0</v>
      </c>
    </row>
    <row r="105" spans="1:5" ht="26.25" thickBot="1">
      <c r="A105" s="62" t="s">
        <v>44</v>
      </c>
      <c r="B105" s="63">
        <f>B97+B98-B101</f>
        <v>0</v>
      </c>
      <c r="C105" s="63">
        <f>C97+C98-C101</f>
        <v>0</v>
      </c>
      <c r="D105" s="63">
        <f>D97+D98-D101</f>
        <v>0</v>
      </c>
      <c r="E105" s="64">
        <f>E97+E98-E101</f>
        <v>0</v>
      </c>
    </row>
    <row r="106" spans="1:5" ht="14.25" thickBot="1">
      <c r="A106" s="65" t="s">
        <v>45</v>
      </c>
      <c r="B106" s="66"/>
      <c r="C106" s="66"/>
      <c r="D106" s="66"/>
      <c r="E106" s="67"/>
    </row>
    <row r="107" spans="1:5">
      <c r="A107" s="52" t="s">
        <v>46</v>
      </c>
      <c r="B107" s="53"/>
      <c r="C107" s="53"/>
      <c r="D107" s="53"/>
      <c r="E107" s="54">
        <f>B107+C107+D107</f>
        <v>0</v>
      </c>
    </row>
    <row r="108" spans="1:5">
      <c r="A108" s="55" t="s">
        <v>25</v>
      </c>
      <c r="B108" s="56">
        <f>SUM(B109:B109)</f>
        <v>0</v>
      </c>
      <c r="C108" s="56">
        <f>SUM(C109:C109)</f>
        <v>0</v>
      </c>
      <c r="D108" s="56">
        <f>SUM(D109:D109)</f>
        <v>0</v>
      </c>
      <c r="E108" s="57">
        <f>SUM(E109:E109)</f>
        <v>0</v>
      </c>
    </row>
    <row r="109" spans="1:5">
      <c r="A109" s="58" t="s">
        <v>47</v>
      </c>
      <c r="B109" s="59"/>
      <c r="C109" s="59"/>
      <c r="D109" s="59"/>
      <c r="E109" s="60">
        <f>B109+C109+D109</f>
        <v>0</v>
      </c>
    </row>
    <row r="110" spans="1:5">
      <c r="A110" s="55" t="s">
        <v>26</v>
      </c>
      <c r="B110" s="56">
        <f>SUM(B111:B113)</f>
        <v>0</v>
      </c>
      <c r="C110" s="56">
        <f>SUM(C111:C113)</f>
        <v>0</v>
      </c>
      <c r="D110" s="56">
        <f>SUM(D111:D113)</f>
        <v>0</v>
      </c>
      <c r="E110" s="57">
        <f>SUM(E111:E113)</f>
        <v>0</v>
      </c>
    </row>
    <row r="111" spans="1:5">
      <c r="A111" s="58" t="s">
        <v>48</v>
      </c>
      <c r="B111" s="59"/>
      <c r="C111" s="59"/>
      <c r="D111" s="59"/>
      <c r="E111" s="60">
        <f>B111+C111+D111</f>
        <v>0</v>
      </c>
    </row>
    <row r="112" spans="1:5">
      <c r="A112" s="58" t="s">
        <v>49</v>
      </c>
      <c r="B112" s="59"/>
      <c r="C112" s="59"/>
      <c r="D112" s="59"/>
      <c r="E112" s="60">
        <f>B112+C112+D112</f>
        <v>0</v>
      </c>
    </row>
    <row r="113" spans="1:5">
      <c r="A113" s="68" t="s">
        <v>50</v>
      </c>
      <c r="B113" s="59"/>
      <c r="C113" s="59"/>
      <c r="D113" s="59"/>
      <c r="E113" s="60">
        <f>B113+C113+D113</f>
        <v>0</v>
      </c>
    </row>
    <row r="114" spans="1:5" ht="14.25" thickBot="1">
      <c r="A114" s="62" t="s">
        <v>51</v>
      </c>
      <c r="B114" s="63">
        <f>B107+B108-B110</f>
        <v>0</v>
      </c>
      <c r="C114" s="63">
        <f>C107+C108-C110</f>
        <v>0</v>
      </c>
      <c r="D114" s="63">
        <f>D107+D108-D110</f>
        <v>0</v>
      </c>
      <c r="E114" s="64">
        <f>E107+E108-E110</f>
        <v>0</v>
      </c>
    </row>
    <row r="118" spans="1:5" ht="36.75" customHeight="1">
      <c r="A118" s="586" t="s">
        <v>52</v>
      </c>
      <c r="B118" s="836"/>
      <c r="C118" s="836"/>
    </row>
    <row r="119" spans="1:5">
      <c r="A119" s="860"/>
      <c r="B119" s="861"/>
      <c r="C119" s="861"/>
    </row>
    <row r="120" spans="1:5">
      <c r="A120" s="69" t="s">
        <v>53</v>
      </c>
      <c r="B120" s="69" t="s">
        <v>54</v>
      </c>
      <c r="C120" s="69" t="s">
        <v>55</v>
      </c>
    </row>
    <row r="121" spans="1:5">
      <c r="A121" s="70" t="s">
        <v>56</v>
      </c>
      <c r="B121" s="71"/>
      <c r="C121" s="71"/>
    </row>
    <row r="122" spans="1:5">
      <c r="A122" s="72" t="s">
        <v>57</v>
      </c>
      <c r="B122" s="72"/>
      <c r="C122" s="72"/>
    </row>
    <row r="123" spans="1:5">
      <c r="A123" s="73" t="s">
        <v>58</v>
      </c>
      <c r="B123" s="74"/>
      <c r="C123" s="75"/>
    </row>
    <row r="124" spans="1:5">
      <c r="A124" s="76"/>
      <c r="B124" s="77"/>
      <c r="C124" s="78"/>
    </row>
    <row r="125" spans="1:5">
      <c r="A125" s="76"/>
      <c r="B125" s="77"/>
      <c r="C125" s="78"/>
    </row>
    <row r="126" spans="1:5">
      <c r="A126" s="76"/>
      <c r="B126" s="77"/>
      <c r="C126" s="78"/>
    </row>
    <row r="129" spans="1:9" ht="15">
      <c r="A129" s="586" t="s">
        <v>59</v>
      </c>
      <c r="B129" s="836"/>
      <c r="C129" s="836"/>
      <c r="D129" s="587"/>
      <c r="E129" s="587"/>
      <c r="F129" s="587"/>
      <c r="G129" s="587"/>
    </row>
    <row r="130" spans="1:9" ht="14.25" thickBot="1">
      <c r="A130" s="847"/>
      <c r="B130" s="848"/>
      <c r="C130" s="848"/>
    </row>
    <row r="131" spans="1:9" ht="13.5" customHeight="1">
      <c r="A131" s="849"/>
      <c r="B131" s="851" t="s">
        <v>60</v>
      </c>
      <c r="C131" s="852"/>
      <c r="D131" s="852"/>
      <c r="E131" s="852"/>
      <c r="F131" s="853"/>
      <c r="G131" s="851" t="s">
        <v>61</v>
      </c>
      <c r="H131" s="852"/>
      <c r="I131" s="853"/>
    </row>
    <row r="132" spans="1:9" ht="51">
      <c r="A132" s="850"/>
      <c r="B132" s="79" t="s">
        <v>62</v>
      </c>
      <c r="C132" s="80" t="s">
        <v>63</v>
      </c>
      <c r="D132" s="80" t="s">
        <v>64</v>
      </c>
      <c r="E132" s="80" t="s">
        <v>65</v>
      </c>
      <c r="F132" s="81" t="s">
        <v>66</v>
      </c>
      <c r="G132" s="82" t="s">
        <v>67</v>
      </c>
      <c r="H132" s="83" t="s">
        <v>68</v>
      </c>
      <c r="I132" s="84" t="s">
        <v>69</v>
      </c>
    </row>
    <row r="133" spans="1:9">
      <c r="A133" s="85" t="s">
        <v>54</v>
      </c>
      <c r="B133" s="86"/>
      <c r="C133" s="87"/>
      <c r="D133" s="87"/>
      <c r="E133" s="88"/>
      <c r="F133" s="89"/>
      <c r="G133" s="90"/>
      <c r="H133" s="87"/>
      <c r="I133" s="91"/>
    </row>
    <row r="134" spans="1:9" ht="36">
      <c r="A134" s="92" t="s">
        <v>70</v>
      </c>
      <c r="B134" s="93"/>
      <c r="C134" s="94"/>
      <c r="D134" s="94"/>
      <c r="E134" s="88"/>
      <c r="F134" s="89"/>
      <c r="G134" s="90"/>
      <c r="H134" s="94"/>
      <c r="I134" s="95"/>
    </row>
    <row r="135" spans="1:9" ht="36.75" thickBot="1">
      <c r="A135" s="96" t="s">
        <v>71</v>
      </c>
      <c r="B135" s="97"/>
      <c r="C135" s="98"/>
      <c r="D135" s="98"/>
      <c r="E135" s="88"/>
      <c r="F135" s="89"/>
      <c r="G135" s="90"/>
      <c r="H135" s="98"/>
      <c r="I135" s="99"/>
    </row>
    <row r="136" spans="1:9" ht="15.75" thickBot="1">
      <c r="A136" s="100" t="s">
        <v>55</v>
      </c>
      <c r="B136" s="101">
        <f t="shared" ref="B136:I136" si="10">B133+B134-B135</f>
        <v>0</v>
      </c>
      <c r="C136" s="102">
        <f t="shared" si="10"/>
        <v>0</v>
      </c>
      <c r="D136" s="102">
        <f t="shared" si="10"/>
        <v>0</v>
      </c>
      <c r="E136" s="103">
        <f t="shared" si="10"/>
        <v>0</v>
      </c>
      <c r="F136" s="104">
        <f t="shared" si="10"/>
        <v>0</v>
      </c>
      <c r="G136" s="105">
        <f t="shared" si="10"/>
        <v>0</v>
      </c>
      <c r="H136" s="106">
        <f t="shared" si="10"/>
        <v>0</v>
      </c>
      <c r="I136" s="107">
        <f t="shared" si="10"/>
        <v>0</v>
      </c>
    </row>
    <row r="139" spans="1:9" ht="15">
      <c r="A139" s="586" t="s">
        <v>72</v>
      </c>
      <c r="B139" s="836"/>
      <c r="C139" s="836"/>
    </row>
    <row r="140" spans="1:9" ht="14.25" thickBot="1">
      <c r="A140" s="847"/>
      <c r="B140" s="848"/>
      <c r="C140" s="848"/>
    </row>
    <row r="141" spans="1:9">
      <c r="A141" s="108" t="s">
        <v>53</v>
      </c>
      <c r="B141" s="109" t="s">
        <v>54</v>
      </c>
      <c r="C141" s="110" t="s">
        <v>55</v>
      </c>
    </row>
    <row r="142" spans="1:9" ht="26.25" thickBot="1">
      <c r="A142" s="111" t="s">
        <v>73</v>
      </c>
      <c r="B142" s="112"/>
      <c r="C142" s="113"/>
    </row>
    <row r="146" spans="1:4" ht="50.25" customHeight="1">
      <c r="A146" s="586" t="s">
        <v>74</v>
      </c>
      <c r="B146" s="836"/>
      <c r="C146" s="836"/>
      <c r="D146" s="587"/>
    </row>
    <row r="147" spans="1:4" ht="14.25" thickBot="1">
      <c r="A147" s="837"/>
      <c r="B147" s="838"/>
      <c r="C147" s="838"/>
    </row>
    <row r="148" spans="1:4">
      <c r="A148" s="839" t="s">
        <v>33</v>
      </c>
      <c r="B148" s="840"/>
      <c r="C148" s="109" t="s">
        <v>54</v>
      </c>
      <c r="D148" s="110" t="s">
        <v>55</v>
      </c>
    </row>
    <row r="149" spans="1:4" ht="66" customHeight="1">
      <c r="A149" s="841" t="s">
        <v>75</v>
      </c>
      <c r="B149" s="842"/>
      <c r="C149" s="71">
        <f>C151+SUM(C152:C155)</f>
        <v>0</v>
      </c>
      <c r="D149" s="114">
        <f>D151+SUM(D152:D155)</f>
        <v>0</v>
      </c>
    </row>
    <row r="150" spans="1:4">
      <c r="A150" s="843" t="s">
        <v>57</v>
      </c>
      <c r="B150" s="844"/>
      <c r="C150" s="115"/>
      <c r="D150" s="116"/>
    </row>
    <row r="151" spans="1:4">
      <c r="A151" s="845" t="s">
        <v>4</v>
      </c>
      <c r="B151" s="846"/>
      <c r="C151" s="117"/>
      <c r="D151" s="118"/>
    </row>
    <row r="152" spans="1:4">
      <c r="A152" s="833" t="s">
        <v>6</v>
      </c>
      <c r="B152" s="834"/>
      <c r="C152" s="119"/>
      <c r="D152" s="120"/>
    </row>
    <row r="153" spans="1:4">
      <c r="A153" s="833" t="s">
        <v>7</v>
      </c>
      <c r="B153" s="834"/>
      <c r="C153" s="119"/>
      <c r="D153" s="120"/>
    </row>
    <row r="154" spans="1:4">
      <c r="A154" s="833" t="s">
        <v>8</v>
      </c>
      <c r="B154" s="834"/>
      <c r="C154" s="119"/>
      <c r="D154" s="120"/>
    </row>
    <row r="155" spans="1:4">
      <c r="A155" s="833" t="s">
        <v>9</v>
      </c>
      <c r="B155" s="834"/>
      <c r="C155" s="119"/>
      <c r="D155" s="120"/>
    </row>
    <row r="167" spans="1:9">
      <c r="A167" s="494" t="s">
        <v>76</v>
      </c>
      <c r="B167" s="678"/>
      <c r="C167" s="678"/>
      <c r="D167" s="678"/>
      <c r="E167" s="678"/>
      <c r="F167" s="678"/>
      <c r="G167" s="678"/>
      <c r="H167" s="678"/>
      <c r="I167" s="678"/>
    </row>
    <row r="168" spans="1:9" ht="16.5" thickBot="1">
      <c r="A168" s="121"/>
      <c r="B168" s="122"/>
      <c r="C168" s="122"/>
      <c r="D168" s="122"/>
      <c r="E168" s="122" t="s">
        <v>77</v>
      </c>
      <c r="F168" s="123"/>
      <c r="G168" s="123"/>
      <c r="H168" s="123"/>
      <c r="I168" s="123"/>
    </row>
    <row r="169" spans="1:9" ht="96" customHeight="1" thickBot="1">
      <c r="A169" s="793" t="s">
        <v>78</v>
      </c>
      <c r="B169" s="835"/>
      <c r="C169" s="124" t="s">
        <v>79</v>
      </c>
      <c r="D169" s="125" t="s">
        <v>80</v>
      </c>
      <c r="E169" s="124" t="s">
        <v>81</v>
      </c>
      <c r="F169" s="126" t="s">
        <v>82</v>
      </c>
      <c r="G169" s="124" t="s">
        <v>83</v>
      </c>
      <c r="H169" s="124" t="s">
        <v>84</v>
      </c>
      <c r="I169" s="127" t="s">
        <v>85</v>
      </c>
    </row>
    <row r="170" spans="1:9" ht="26.25" customHeight="1">
      <c r="A170" s="128"/>
      <c r="B170" s="129" t="s">
        <v>54</v>
      </c>
      <c r="C170" s="130"/>
      <c r="D170" s="131"/>
      <c r="E170" s="132"/>
      <c r="F170" s="131"/>
      <c r="G170" s="132"/>
      <c r="H170" s="132"/>
      <c r="I170" s="133"/>
    </row>
    <row r="171" spans="1:9" ht="15" customHeight="1">
      <c r="A171" s="134"/>
      <c r="B171" s="135" t="s">
        <v>86</v>
      </c>
      <c r="C171" s="136"/>
      <c r="D171" s="137"/>
      <c r="E171" s="138"/>
      <c r="F171" s="137"/>
      <c r="G171" s="138"/>
      <c r="H171" s="138"/>
      <c r="I171" s="139"/>
    </row>
    <row r="172" spans="1:9">
      <c r="A172" s="140" t="s">
        <v>87</v>
      </c>
      <c r="B172" s="141"/>
      <c r="C172" s="142"/>
      <c r="D172" s="143"/>
      <c r="E172" s="144"/>
      <c r="F172" s="143"/>
      <c r="G172" s="144"/>
      <c r="H172" s="144"/>
      <c r="I172" s="145"/>
    </row>
    <row r="173" spans="1:9">
      <c r="A173" s="140" t="s">
        <v>88</v>
      </c>
      <c r="B173" s="141"/>
      <c r="C173" s="142"/>
      <c r="D173" s="143"/>
      <c r="E173" s="144"/>
      <c r="F173" s="143"/>
      <c r="G173" s="144"/>
      <c r="H173" s="144"/>
      <c r="I173" s="145"/>
    </row>
    <row r="174" spans="1:9" ht="14.25" thickBot="1">
      <c r="A174" s="146" t="s">
        <v>89</v>
      </c>
      <c r="B174" s="147"/>
      <c r="C174" s="148"/>
      <c r="D174" s="149"/>
      <c r="E174" s="150"/>
      <c r="F174" s="149"/>
      <c r="G174" s="150"/>
      <c r="H174" s="150"/>
      <c r="I174" s="151"/>
    </row>
    <row r="175" spans="1:9" ht="14.25" thickBot="1">
      <c r="A175" s="152"/>
      <c r="B175" s="153" t="s">
        <v>90</v>
      </c>
      <c r="C175" s="154"/>
      <c r="D175" s="154"/>
      <c r="E175" s="154">
        <f>SUM(E172:E174)</f>
        <v>0</v>
      </c>
      <c r="F175" s="154">
        <f>SUM(F172:F174)</f>
        <v>0</v>
      </c>
      <c r="G175" s="154">
        <f>SUM(G172:G174)</f>
        <v>0</v>
      </c>
      <c r="H175" s="154"/>
      <c r="I175" s="154"/>
    </row>
    <row r="176" spans="1:9" ht="93" customHeight="1" thickBot="1">
      <c r="A176" s="793" t="s">
        <v>78</v>
      </c>
      <c r="B176" s="794"/>
      <c r="C176" s="124" t="s">
        <v>79</v>
      </c>
      <c r="D176" s="125" t="s">
        <v>80</v>
      </c>
      <c r="E176" s="124" t="s">
        <v>81</v>
      </c>
      <c r="F176" s="126" t="s">
        <v>82</v>
      </c>
      <c r="G176" s="124" t="s">
        <v>83</v>
      </c>
      <c r="H176" s="124" t="s">
        <v>84</v>
      </c>
      <c r="I176" s="127" t="s">
        <v>85</v>
      </c>
    </row>
    <row r="177" spans="1:9" ht="14.25" thickBot="1">
      <c r="A177" s="155"/>
      <c r="B177" s="156" t="s">
        <v>55</v>
      </c>
      <c r="C177" s="157"/>
      <c r="D177" s="158"/>
      <c r="E177" s="159"/>
      <c r="F177" s="158"/>
      <c r="G177" s="159"/>
      <c r="H177" s="159"/>
      <c r="I177" s="160"/>
    </row>
    <row r="178" spans="1:9">
      <c r="A178" s="134"/>
      <c r="B178" s="135" t="s">
        <v>86</v>
      </c>
      <c r="C178" s="136"/>
      <c r="D178" s="137"/>
      <c r="E178" s="138"/>
      <c r="F178" s="137"/>
      <c r="G178" s="138"/>
      <c r="H178" s="138"/>
      <c r="I178" s="139"/>
    </row>
    <row r="179" spans="1:9">
      <c r="A179" s="140" t="s">
        <v>87</v>
      </c>
      <c r="B179" s="141"/>
      <c r="C179" s="142"/>
      <c r="D179" s="143"/>
      <c r="E179" s="144"/>
      <c r="F179" s="143"/>
      <c r="G179" s="144"/>
      <c r="H179" s="144"/>
      <c r="I179" s="145"/>
    </row>
    <row r="180" spans="1:9">
      <c r="A180" s="140" t="s">
        <v>88</v>
      </c>
      <c r="B180" s="141"/>
      <c r="C180" s="142"/>
      <c r="D180" s="143"/>
      <c r="E180" s="144"/>
      <c r="F180" s="143"/>
      <c r="G180" s="144"/>
      <c r="H180" s="144"/>
      <c r="I180" s="145"/>
    </row>
    <row r="181" spans="1:9" ht="14.25" thickBot="1">
      <c r="A181" s="146" t="s">
        <v>89</v>
      </c>
      <c r="B181" s="147"/>
      <c r="C181" s="148"/>
      <c r="D181" s="149"/>
      <c r="E181" s="150"/>
      <c r="F181" s="149"/>
      <c r="G181" s="150"/>
      <c r="H181" s="150"/>
      <c r="I181" s="151"/>
    </row>
    <row r="182" spans="1:9" ht="14.25" thickBot="1">
      <c r="A182" s="161"/>
      <c r="B182" s="153" t="s">
        <v>90</v>
      </c>
      <c r="C182" s="154"/>
      <c r="D182" s="162"/>
      <c r="E182" s="154">
        <f>SUM(E179:E181)</f>
        <v>0</v>
      </c>
      <c r="F182" s="154">
        <f>SUM(F179:F181)</f>
        <v>0</v>
      </c>
      <c r="G182" s="154">
        <f>SUM(G179:G181)</f>
        <v>0</v>
      </c>
      <c r="H182" s="154"/>
      <c r="I182" s="163"/>
    </row>
    <row r="186" spans="1:9" ht="15">
      <c r="A186" s="823" t="s">
        <v>91</v>
      </c>
      <c r="B186" s="824"/>
      <c r="C186" s="824"/>
      <c r="D186" s="824"/>
      <c r="E186" s="824"/>
      <c r="F186" s="824"/>
      <c r="G186" s="824"/>
      <c r="H186" s="824"/>
      <c r="I186" s="824"/>
    </row>
    <row r="187" spans="1:9" ht="14.25" thickBot="1">
      <c r="A187" s="164"/>
      <c r="B187" s="165"/>
      <c r="C187" s="165"/>
      <c r="D187" s="165"/>
      <c r="E187" s="164"/>
      <c r="F187" s="164"/>
      <c r="G187" s="164"/>
      <c r="H187" s="164"/>
      <c r="I187" s="164"/>
    </row>
    <row r="188" spans="1:9" ht="14.25" thickBot="1">
      <c r="A188" s="825" t="s">
        <v>92</v>
      </c>
      <c r="B188" s="826"/>
      <c r="C188" s="826"/>
      <c r="D188" s="827"/>
      <c r="E188" s="725" t="s">
        <v>54</v>
      </c>
      <c r="F188" s="538" t="s">
        <v>93</v>
      </c>
      <c r="G188" s="539"/>
      <c r="H188" s="540"/>
      <c r="I188" s="831" t="s">
        <v>55</v>
      </c>
    </row>
    <row r="189" spans="1:9" ht="26.25" thickBot="1">
      <c r="A189" s="828"/>
      <c r="B189" s="829"/>
      <c r="C189" s="829"/>
      <c r="D189" s="830"/>
      <c r="E189" s="726"/>
      <c r="F189" s="166" t="s">
        <v>25</v>
      </c>
      <c r="G189" s="167" t="s">
        <v>94</v>
      </c>
      <c r="H189" s="166" t="s">
        <v>95</v>
      </c>
      <c r="I189" s="832"/>
    </row>
    <row r="190" spans="1:9">
      <c r="A190" s="168">
        <v>1</v>
      </c>
      <c r="B190" s="757" t="s">
        <v>64</v>
      </c>
      <c r="C190" s="813"/>
      <c r="D190" s="758"/>
      <c r="E190" s="169"/>
      <c r="F190" s="170"/>
      <c r="G190" s="170"/>
      <c r="H190" s="170"/>
      <c r="I190" s="171">
        <f>E190+F190-G190-H190</f>
        <v>0</v>
      </c>
    </row>
    <row r="191" spans="1:9">
      <c r="A191" s="172"/>
      <c r="B191" s="814" t="s">
        <v>96</v>
      </c>
      <c r="C191" s="815"/>
      <c r="D191" s="816"/>
      <c r="E191" s="173"/>
      <c r="F191" s="174"/>
      <c r="G191" s="174"/>
      <c r="H191" s="174"/>
      <c r="I191" s="175">
        <f>E191+F191-G191-H191</f>
        <v>0</v>
      </c>
    </row>
    <row r="192" spans="1:9">
      <c r="A192" s="176" t="s">
        <v>97</v>
      </c>
      <c r="B192" s="817" t="s">
        <v>98</v>
      </c>
      <c r="C192" s="818"/>
      <c r="D192" s="819"/>
      <c r="E192" s="177">
        <v>0</v>
      </c>
      <c r="F192" s="178">
        <v>0</v>
      </c>
      <c r="G192" s="178"/>
      <c r="H192" s="178">
        <v>0</v>
      </c>
      <c r="I192" s="179">
        <f>E192+F192-G192-H192</f>
        <v>0</v>
      </c>
    </row>
    <row r="193" spans="1:9">
      <c r="A193" s="176"/>
      <c r="B193" s="814" t="s">
        <v>96</v>
      </c>
      <c r="C193" s="815"/>
      <c r="D193" s="816"/>
      <c r="E193" s="180"/>
      <c r="F193" s="178"/>
      <c r="G193" s="178"/>
      <c r="H193" s="178"/>
      <c r="I193" s="178">
        <f>E193+F193-G193-H193</f>
        <v>0</v>
      </c>
    </row>
    <row r="194" spans="1:9" ht="14.25" thickBot="1">
      <c r="A194" s="181" t="s">
        <v>99</v>
      </c>
      <c r="B194" s="817" t="s">
        <v>100</v>
      </c>
      <c r="C194" s="818"/>
      <c r="D194" s="819"/>
      <c r="E194" s="177"/>
      <c r="F194" s="178"/>
      <c r="G194" s="178"/>
      <c r="H194" s="178"/>
      <c r="I194" s="174">
        <f>E194+F194-G194-H194</f>
        <v>0</v>
      </c>
    </row>
    <row r="195" spans="1:9" ht="14.25" thickBot="1">
      <c r="A195" s="820" t="s">
        <v>101</v>
      </c>
      <c r="B195" s="821"/>
      <c r="C195" s="821"/>
      <c r="D195" s="822"/>
      <c r="E195" s="182">
        <f>E190+E192+E194</f>
        <v>0</v>
      </c>
      <c r="F195" s="182">
        <f>F190+F192+F194</f>
        <v>0</v>
      </c>
      <c r="G195" s="182">
        <f>G190+G192+G194</f>
        <v>0</v>
      </c>
      <c r="H195" s="182">
        <f>H190+H192+H194</f>
        <v>0</v>
      </c>
      <c r="I195" s="183">
        <f>I190+I192+I194</f>
        <v>0</v>
      </c>
    </row>
    <row r="196" spans="1:9">
      <c r="A196"/>
      <c r="B196"/>
      <c r="C196"/>
      <c r="D196"/>
      <c r="E196"/>
      <c r="F196"/>
      <c r="G196"/>
      <c r="H196"/>
      <c r="I196"/>
    </row>
    <row r="197" spans="1:9" ht="14.25">
      <c r="A197" s="184" t="s">
        <v>102</v>
      </c>
      <c r="B197"/>
      <c r="C197"/>
      <c r="D197"/>
      <c r="E197"/>
      <c r="F197"/>
      <c r="G197"/>
      <c r="H197"/>
      <c r="I197"/>
    </row>
    <row r="198" spans="1:9" ht="14.25">
      <c r="A198" s="184" t="s">
        <v>103</v>
      </c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>
      <c r="A200" s="184"/>
      <c r="B200"/>
      <c r="C200"/>
      <c r="D200"/>
      <c r="E200"/>
      <c r="F200"/>
      <c r="G200"/>
      <c r="H200"/>
      <c r="I200"/>
    </row>
    <row r="201" spans="1:9">
      <c r="A201" s="184"/>
      <c r="B201"/>
      <c r="C201"/>
      <c r="D201"/>
      <c r="E201"/>
      <c r="F201"/>
      <c r="G201"/>
      <c r="H201"/>
      <c r="I201"/>
    </row>
    <row r="202" spans="1:9">
      <c r="A202" s="184"/>
      <c r="B202"/>
      <c r="C202"/>
      <c r="D202"/>
      <c r="E202"/>
      <c r="F202"/>
      <c r="G202"/>
      <c r="H202"/>
      <c r="I202"/>
    </row>
    <row r="203" spans="1:9">
      <c r="A203" s="184"/>
      <c r="B203"/>
      <c r="C203"/>
      <c r="D203"/>
      <c r="E203"/>
      <c r="F203"/>
      <c r="G203"/>
      <c r="H203"/>
      <c r="I203"/>
    </row>
    <row r="204" spans="1:9" ht="14.25">
      <c r="A204" s="537" t="s">
        <v>104</v>
      </c>
      <c r="B204" s="537"/>
      <c r="C204" s="537"/>
      <c r="D204" s="537"/>
      <c r="E204" s="537"/>
      <c r="F204" s="537"/>
      <c r="G204" s="537"/>
    </row>
    <row r="205" spans="1:9" ht="14.25" thickBot="1">
      <c r="A205" s="185"/>
      <c r="B205" s="186"/>
      <c r="C205" s="187"/>
      <c r="D205" s="187"/>
      <c r="E205" s="187"/>
      <c r="F205" s="187"/>
      <c r="G205" s="187"/>
    </row>
    <row r="206" spans="1:9" ht="26.25" thickBot="1">
      <c r="A206" s="727" t="s">
        <v>105</v>
      </c>
      <c r="B206" s="811"/>
      <c r="C206" s="188" t="s">
        <v>106</v>
      </c>
      <c r="D206" s="189" t="s">
        <v>107</v>
      </c>
      <c r="E206" s="190" t="s">
        <v>108</v>
      </c>
      <c r="F206" s="189" t="s">
        <v>109</v>
      </c>
      <c r="G206" s="191" t="s">
        <v>110</v>
      </c>
    </row>
    <row r="207" spans="1:9" ht="26.25" customHeight="1">
      <c r="A207" s="812" t="s">
        <v>111</v>
      </c>
      <c r="B207" s="776"/>
      <c r="C207" s="192"/>
      <c r="D207" s="192"/>
      <c r="E207" s="192"/>
      <c r="F207" s="192"/>
      <c r="G207" s="193">
        <f>C207+D207-E207-F207</f>
        <v>0</v>
      </c>
    </row>
    <row r="208" spans="1:9" ht="25.5" customHeight="1">
      <c r="A208" s="808" t="s">
        <v>112</v>
      </c>
      <c r="B208" s="769"/>
      <c r="C208" s="194"/>
      <c r="D208" s="194"/>
      <c r="E208" s="194"/>
      <c r="F208" s="194"/>
      <c r="G208" s="195">
        <f t="shared" ref="G208:G215" si="11">C208+D208-E208-F208</f>
        <v>0</v>
      </c>
    </row>
    <row r="209" spans="1:7">
      <c r="A209" s="808" t="s">
        <v>113</v>
      </c>
      <c r="B209" s="769"/>
      <c r="C209" s="194"/>
      <c r="D209" s="194"/>
      <c r="E209" s="194"/>
      <c r="F209" s="194"/>
      <c r="G209" s="195">
        <f t="shared" si="11"/>
        <v>0</v>
      </c>
    </row>
    <row r="210" spans="1:7">
      <c r="A210" s="808" t="s">
        <v>114</v>
      </c>
      <c r="B210" s="769"/>
      <c r="C210" s="194"/>
      <c r="D210" s="194"/>
      <c r="E210" s="194"/>
      <c r="F210" s="194"/>
      <c r="G210" s="195">
        <f t="shared" si="11"/>
        <v>0</v>
      </c>
    </row>
    <row r="211" spans="1:7" ht="38.25" customHeight="1">
      <c r="A211" s="808" t="s">
        <v>115</v>
      </c>
      <c r="B211" s="769"/>
      <c r="C211" s="194"/>
      <c r="D211" s="194"/>
      <c r="E211" s="194"/>
      <c r="F211" s="194"/>
      <c r="G211" s="195">
        <f t="shared" si="11"/>
        <v>0</v>
      </c>
    </row>
    <row r="212" spans="1:7" ht="25.5" customHeight="1">
      <c r="A212" s="594" t="s">
        <v>116</v>
      </c>
      <c r="B212" s="769"/>
      <c r="C212" s="194"/>
      <c r="D212" s="194"/>
      <c r="E212" s="194"/>
      <c r="F212" s="194"/>
      <c r="G212" s="195">
        <f t="shared" si="11"/>
        <v>0</v>
      </c>
    </row>
    <row r="213" spans="1:7">
      <c r="A213" s="594" t="s">
        <v>117</v>
      </c>
      <c r="B213" s="769"/>
      <c r="C213" s="194"/>
      <c r="D213" s="194"/>
      <c r="E213" s="194"/>
      <c r="F213" s="194"/>
      <c r="G213" s="195">
        <f t="shared" si="11"/>
        <v>0</v>
      </c>
    </row>
    <row r="214" spans="1:7" ht="24.75" customHeight="1">
      <c r="A214" s="594" t="s">
        <v>118</v>
      </c>
      <c r="B214" s="769"/>
      <c r="C214" s="194"/>
      <c r="D214" s="194"/>
      <c r="E214" s="194"/>
      <c r="F214" s="194"/>
      <c r="G214" s="195">
        <f t="shared" si="11"/>
        <v>0</v>
      </c>
    </row>
    <row r="215" spans="1:7" ht="27.75" customHeight="1" thickBot="1">
      <c r="A215" s="809" t="s">
        <v>119</v>
      </c>
      <c r="B215" s="772"/>
      <c r="C215" s="196"/>
      <c r="D215" s="196"/>
      <c r="E215" s="196"/>
      <c r="F215" s="196"/>
      <c r="G215" s="197">
        <f t="shared" si="11"/>
        <v>0</v>
      </c>
    </row>
    <row r="216" spans="1:7">
      <c r="A216" s="810" t="s">
        <v>120</v>
      </c>
      <c r="B216" s="776"/>
      <c r="C216" s="198">
        <f>SUM(C217:C236)</f>
        <v>0</v>
      </c>
      <c r="D216" s="198">
        <f>SUM(D217:D236)</f>
        <v>0</v>
      </c>
      <c r="E216" s="198">
        <f>SUM(E217:E236)</f>
        <v>0</v>
      </c>
      <c r="F216" s="198">
        <f>SUM(F217:F236)</f>
        <v>0</v>
      </c>
      <c r="G216" s="199">
        <f>SUM(G217:G236)</f>
        <v>0</v>
      </c>
    </row>
    <row r="217" spans="1:7">
      <c r="A217" s="777" t="s">
        <v>121</v>
      </c>
      <c r="B217" s="769"/>
      <c r="C217" s="200"/>
      <c r="D217" s="200"/>
      <c r="E217" s="201"/>
      <c r="F217" s="201"/>
      <c r="G217" s="195">
        <f t="shared" ref="G217:G236" si="12">C217+D217-E217-F217</f>
        <v>0</v>
      </c>
    </row>
    <row r="218" spans="1:7">
      <c r="A218" s="777" t="s">
        <v>122</v>
      </c>
      <c r="B218" s="769"/>
      <c r="C218" s="200"/>
      <c r="D218" s="200"/>
      <c r="E218" s="201"/>
      <c r="F218" s="201"/>
      <c r="G218" s="195">
        <f t="shared" si="12"/>
        <v>0</v>
      </c>
    </row>
    <row r="219" spans="1:7" ht="13.5" customHeight="1">
      <c r="A219" s="777" t="s">
        <v>123</v>
      </c>
      <c r="B219" s="769"/>
      <c r="C219" s="200"/>
      <c r="D219" s="200"/>
      <c r="E219" s="201"/>
      <c r="F219" s="201"/>
      <c r="G219" s="195">
        <f t="shared" si="12"/>
        <v>0</v>
      </c>
    </row>
    <row r="220" spans="1:7">
      <c r="A220" s="768" t="s">
        <v>124</v>
      </c>
      <c r="B220" s="769"/>
      <c r="C220" s="200"/>
      <c r="D220" s="200"/>
      <c r="E220" s="201"/>
      <c r="F220" s="201"/>
      <c r="G220" s="195">
        <f t="shared" si="12"/>
        <v>0</v>
      </c>
    </row>
    <row r="221" spans="1:7">
      <c r="A221" s="568" t="s">
        <v>125</v>
      </c>
      <c r="B221" s="769"/>
      <c r="C221" s="200"/>
      <c r="D221" s="200"/>
      <c r="E221" s="201"/>
      <c r="F221" s="201"/>
      <c r="G221" s="195">
        <f t="shared" si="12"/>
        <v>0</v>
      </c>
    </row>
    <row r="222" spans="1:7">
      <c r="A222" s="568" t="s">
        <v>126</v>
      </c>
      <c r="B222" s="769"/>
      <c r="C222" s="200"/>
      <c r="D222" s="200"/>
      <c r="E222" s="201"/>
      <c r="F222" s="201"/>
      <c r="G222" s="195">
        <f t="shared" si="12"/>
        <v>0</v>
      </c>
    </row>
    <row r="223" spans="1:7">
      <c r="A223" s="568" t="s">
        <v>127</v>
      </c>
      <c r="B223" s="769"/>
      <c r="C223" s="200"/>
      <c r="D223" s="200"/>
      <c r="E223" s="201"/>
      <c r="F223" s="201"/>
      <c r="G223" s="195">
        <f t="shared" si="12"/>
        <v>0</v>
      </c>
    </row>
    <row r="224" spans="1:7">
      <c r="A224" s="568" t="s">
        <v>128</v>
      </c>
      <c r="B224" s="769"/>
      <c r="C224" s="200"/>
      <c r="D224" s="200"/>
      <c r="E224" s="201"/>
      <c r="F224" s="201"/>
      <c r="G224" s="195">
        <f t="shared" si="12"/>
        <v>0</v>
      </c>
    </row>
    <row r="225" spans="1:7">
      <c r="A225" s="568" t="s">
        <v>129</v>
      </c>
      <c r="B225" s="769"/>
      <c r="C225" s="200"/>
      <c r="D225" s="200"/>
      <c r="E225" s="201"/>
      <c r="F225" s="201"/>
      <c r="G225" s="195">
        <f t="shared" si="12"/>
        <v>0</v>
      </c>
    </row>
    <row r="226" spans="1:7">
      <c r="A226" s="568" t="s">
        <v>130</v>
      </c>
      <c r="B226" s="769"/>
      <c r="C226" s="200"/>
      <c r="D226" s="200"/>
      <c r="E226" s="201"/>
      <c r="F226" s="201"/>
      <c r="G226" s="195">
        <f t="shared" si="12"/>
        <v>0</v>
      </c>
    </row>
    <row r="227" spans="1:7">
      <c r="A227" s="568" t="s">
        <v>131</v>
      </c>
      <c r="B227" s="769"/>
      <c r="C227" s="200"/>
      <c r="D227" s="200"/>
      <c r="E227" s="201"/>
      <c r="F227" s="201"/>
      <c r="G227" s="195">
        <f t="shared" si="12"/>
        <v>0</v>
      </c>
    </row>
    <row r="228" spans="1:7">
      <c r="A228" s="568" t="s">
        <v>132</v>
      </c>
      <c r="B228" s="769"/>
      <c r="C228" s="200"/>
      <c r="D228" s="200"/>
      <c r="E228" s="201"/>
      <c r="F228" s="201"/>
      <c r="G228" s="195">
        <f t="shared" si="12"/>
        <v>0</v>
      </c>
    </row>
    <row r="229" spans="1:7">
      <c r="A229" s="568" t="s">
        <v>133</v>
      </c>
      <c r="B229" s="769"/>
      <c r="C229" s="200"/>
      <c r="D229" s="200"/>
      <c r="E229" s="201"/>
      <c r="F229" s="201"/>
      <c r="G229" s="195">
        <f t="shared" si="12"/>
        <v>0</v>
      </c>
    </row>
    <row r="230" spans="1:7">
      <c r="A230" s="770" t="s">
        <v>134</v>
      </c>
      <c r="B230" s="769"/>
      <c r="C230" s="200"/>
      <c r="D230" s="200"/>
      <c r="E230" s="201"/>
      <c r="F230" s="201"/>
      <c r="G230" s="195">
        <f>C230+D230-E230-F230</f>
        <v>0</v>
      </c>
    </row>
    <row r="231" spans="1:7">
      <c r="A231" s="770" t="s">
        <v>135</v>
      </c>
      <c r="B231" s="769"/>
      <c r="C231" s="200"/>
      <c r="D231" s="200"/>
      <c r="E231" s="201"/>
      <c r="F231" s="201"/>
      <c r="G231" s="195">
        <f>C231+D231-E231-F231</f>
        <v>0</v>
      </c>
    </row>
    <row r="232" spans="1:7">
      <c r="A232" s="768" t="s">
        <v>136</v>
      </c>
      <c r="B232" s="769"/>
      <c r="C232" s="200"/>
      <c r="D232" s="200"/>
      <c r="E232" s="201"/>
      <c r="F232" s="201"/>
      <c r="G232" s="195">
        <f t="shared" si="12"/>
        <v>0</v>
      </c>
    </row>
    <row r="233" spans="1:7">
      <c r="A233" s="768" t="s">
        <v>137</v>
      </c>
      <c r="B233" s="769"/>
      <c r="C233" s="200"/>
      <c r="D233" s="200"/>
      <c r="E233" s="201"/>
      <c r="F233" s="201"/>
      <c r="G233" s="195">
        <f t="shared" si="12"/>
        <v>0</v>
      </c>
    </row>
    <row r="234" spans="1:7">
      <c r="A234" s="770" t="s">
        <v>138</v>
      </c>
      <c r="B234" s="769"/>
      <c r="C234" s="200"/>
      <c r="D234" s="200"/>
      <c r="E234" s="201"/>
      <c r="F234" s="201"/>
      <c r="G234" s="195">
        <f t="shared" si="12"/>
        <v>0</v>
      </c>
    </row>
    <row r="235" spans="1:7">
      <c r="A235" s="770" t="s">
        <v>139</v>
      </c>
      <c r="B235" s="769"/>
      <c r="C235" s="200"/>
      <c r="D235" s="200"/>
      <c r="E235" s="201"/>
      <c r="F235" s="201"/>
      <c r="G235" s="195">
        <f t="shared" si="12"/>
        <v>0</v>
      </c>
    </row>
    <row r="236" spans="1:7" ht="14.25" thickBot="1">
      <c r="A236" s="771" t="s">
        <v>140</v>
      </c>
      <c r="B236" s="772"/>
      <c r="C236" s="202"/>
      <c r="D236" s="202"/>
      <c r="E236" s="201"/>
      <c r="F236" s="201"/>
      <c r="G236" s="195">
        <f t="shared" si="12"/>
        <v>0</v>
      </c>
    </row>
    <row r="237" spans="1:7" ht="14.25" thickBot="1">
      <c r="A237" s="767" t="s">
        <v>141</v>
      </c>
      <c r="B237" s="807"/>
      <c r="C237" s="203">
        <f>SUM(C207:C216)</f>
        <v>0</v>
      </c>
      <c r="D237" s="203">
        <f>SUM(D207:D216)</f>
        <v>0</v>
      </c>
      <c r="E237" s="203">
        <f>SUM(E207:E216)</f>
        <v>0</v>
      </c>
      <c r="F237" s="203">
        <f>SUM(F207:F216)</f>
        <v>0</v>
      </c>
      <c r="G237" s="204">
        <f>SUM(G207:G216)</f>
        <v>0</v>
      </c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 ht="14.25">
      <c r="A249" s="494" t="s">
        <v>142</v>
      </c>
      <c r="B249" s="494"/>
      <c r="C249" s="494"/>
    </row>
    <row r="250" spans="1:7" ht="15.75" thickBot="1">
      <c r="A250" s="208"/>
      <c r="B250" s="208"/>
      <c r="C250" s="208"/>
    </row>
    <row r="251" spans="1:7" ht="28.5" customHeight="1" thickBot="1">
      <c r="A251" s="767" t="s">
        <v>33</v>
      </c>
      <c r="B251" s="802"/>
      <c r="C251" s="209" t="s">
        <v>54</v>
      </c>
      <c r="D251" s="210" t="s">
        <v>55</v>
      </c>
    </row>
    <row r="252" spans="1:7" ht="14.25" thickBot="1">
      <c r="A252" s="767" t="s">
        <v>143</v>
      </c>
      <c r="B252" s="802"/>
      <c r="C252" s="209"/>
      <c r="D252" s="210"/>
    </row>
    <row r="253" spans="1:7">
      <c r="A253" s="803" t="s">
        <v>144</v>
      </c>
      <c r="B253" s="804"/>
      <c r="C253" s="211"/>
      <c r="D253" s="212"/>
    </row>
    <row r="254" spans="1:7">
      <c r="A254" s="805" t="s">
        <v>145</v>
      </c>
      <c r="B254" s="806"/>
      <c r="C254" s="213"/>
      <c r="D254" s="214"/>
    </row>
    <row r="255" spans="1:7" ht="14.25" thickBot="1">
      <c r="A255" s="800" t="s">
        <v>146</v>
      </c>
      <c r="B255" s="801"/>
      <c r="C255" s="213"/>
      <c r="D255" s="214"/>
    </row>
    <row r="256" spans="1:7" ht="26.25" customHeight="1" thickBot="1">
      <c r="A256" s="767" t="s">
        <v>147</v>
      </c>
      <c r="B256" s="802"/>
      <c r="C256" s="215">
        <f>SUM(C257:C259)</f>
        <v>0</v>
      </c>
      <c r="D256" s="216">
        <f>SUM(D257:D259)</f>
        <v>0</v>
      </c>
    </row>
    <row r="257" spans="1:4" ht="25.5" customHeight="1">
      <c r="A257" s="803" t="s">
        <v>144</v>
      </c>
      <c r="B257" s="804"/>
      <c r="C257" s="211"/>
      <c r="D257" s="212"/>
    </row>
    <row r="258" spans="1:4">
      <c r="A258" s="805" t="s">
        <v>145</v>
      </c>
      <c r="B258" s="806"/>
      <c r="C258" s="213"/>
      <c r="D258" s="214"/>
    </row>
    <row r="259" spans="1:4" ht="14.25" thickBot="1">
      <c r="A259" s="800" t="s">
        <v>146</v>
      </c>
      <c r="B259" s="801"/>
      <c r="C259" s="213"/>
      <c r="D259" s="214"/>
    </row>
    <row r="260" spans="1:4" ht="26.25" customHeight="1" thickBot="1">
      <c r="A260" s="767" t="s">
        <v>148</v>
      </c>
      <c r="B260" s="802"/>
      <c r="C260" s="217">
        <f>SUM(C261:C263)</f>
        <v>0</v>
      </c>
      <c r="D260" s="218">
        <f>SUM(D261:D263)</f>
        <v>0</v>
      </c>
    </row>
    <row r="261" spans="1:4" ht="25.5" customHeight="1">
      <c r="A261" s="803" t="s">
        <v>144</v>
      </c>
      <c r="B261" s="804"/>
      <c r="C261" s="211"/>
      <c r="D261" s="212"/>
    </row>
    <row r="262" spans="1:4">
      <c r="A262" s="805" t="s">
        <v>145</v>
      </c>
      <c r="B262" s="806"/>
      <c r="C262" s="213"/>
      <c r="D262" s="214"/>
    </row>
    <row r="263" spans="1:4" ht="14.25" thickBot="1">
      <c r="A263" s="800" t="s">
        <v>146</v>
      </c>
      <c r="B263" s="801"/>
      <c r="C263" s="213"/>
      <c r="D263" s="214"/>
    </row>
    <row r="264" spans="1:4" ht="14.25" thickBot="1">
      <c r="A264" s="767" t="s">
        <v>149</v>
      </c>
      <c r="B264" s="802"/>
      <c r="C264" s="219">
        <f>C256+C260</f>
        <v>0</v>
      </c>
      <c r="D264" s="218">
        <f>D256+D260</f>
        <v>0</v>
      </c>
    </row>
    <row r="268" spans="1:4" ht="60.75" customHeight="1">
      <c r="A268" s="494" t="s">
        <v>150</v>
      </c>
      <c r="B268" s="494"/>
      <c r="C268" s="494"/>
      <c r="D268" s="678"/>
    </row>
    <row r="269" spans="1:4" ht="14.25" thickBot="1">
      <c r="A269" s="220"/>
      <c r="B269" s="220"/>
      <c r="C269" s="220"/>
    </row>
    <row r="270" spans="1:4" ht="27.75" customHeight="1" thickBot="1">
      <c r="A270" s="496" t="s">
        <v>151</v>
      </c>
      <c r="B270" s="497"/>
      <c r="C270" s="126" t="s">
        <v>106</v>
      </c>
      <c r="D270" s="221" t="s">
        <v>110</v>
      </c>
    </row>
    <row r="271" spans="1:4" ht="25.5" customHeight="1">
      <c r="A271" s="795" t="s">
        <v>152</v>
      </c>
      <c r="B271" s="796"/>
      <c r="C271" s="222"/>
      <c r="D271" s="223"/>
    </row>
    <row r="272" spans="1:4" ht="26.25" customHeight="1" thickBot="1">
      <c r="A272" s="797" t="s">
        <v>153</v>
      </c>
      <c r="B272" s="491"/>
      <c r="C272" s="224"/>
      <c r="D272" s="225"/>
    </row>
    <row r="273" spans="1:5" ht="14.25" thickBot="1">
      <c r="A273" s="679" t="s">
        <v>141</v>
      </c>
      <c r="B273" s="798"/>
      <c r="C273" s="226">
        <f>SUM(C271:C272)</f>
        <v>0</v>
      </c>
      <c r="D273" s="227">
        <f>SUM(D271:D272)</f>
        <v>0</v>
      </c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 ht="49.9" customHeight="1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79" spans="1:5">
      <c r="A279" s="228"/>
      <c r="B279" s="228"/>
      <c r="C279" s="229"/>
      <c r="D279" s="229"/>
    </row>
    <row r="280" spans="1:5">
      <c r="A280" s="228"/>
      <c r="B280" s="228"/>
      <c r="C280" s="229"/>
      <c r="D280" s="229"/>
    </row>
    <row r="281" spans="1:5">
      <c r="A281" s="228"/>
      <c r="B281" s="228"/>
      <c r="C281" s="229"/>
      <c r="D281" s="229"/>
    </row>
    <row r="282" spans="1:5">
      <c r="A282" s="228"/>
      <c r="B282" s="228"/>
      <c r="C282" s="229"/>
      <c r="D282" s="229"/>
    </row>
    <row r="283" spans="1:5">
      <c r="A283" s="228"/>
      <c r="B283" s="228"/>
      <c r="C283" s="229"/>
      <c r="D283" s="229"/>
    </row>
    <row r="284" spans="1:5">
      <c r="A284" s="228"/>
      <c r="B284" s="228"/>
      <c r="C284" s="229"/>
      <c r="D284" s="229"/>
    </row>
    <row r="285" spans="1:5">
      <c r="A285" s="228"/>
      <c r="B285" s="228"/>
      <c r="C285" s="229"/>
      <c r="D285" s="229"/>
    </row>
    <row r="287" spans="1:5" ht="14.25">
      <c r="A287" s="799" t="s">
        <v>154</v>
      </c>
      <c r="B287" s="799"/>
      <c r="C287" s="799"/>
      <c r="D287" s="799"/>
      <c r="E287" s="799"/>
    </row>
    <row r="288" spans="1:5" ht="14.25" thickBot="1">
      <c r="A288" s="230"/>
      <c r="B288" s="231"/>
      <c r="C288" s="231"/>
      <c r="D288" s="231"/>
      <c r="E288" s="231"/>
    </row>
    <row r="289" spans="1:7" ht="14.25" thickBot="1">
      <c r="A289" s="232" t="s">
        <v>155</v>
      </c>
      <c r="B289" s="792" t="s">
        <v>156</v>
      </c>
      <c r="C289" s="682"/>
      <c r="D289" s="792" t="s">
        <v>157</v>
      </c>
      <c r="E289" s="682"/>
    </row>
    <row r="290" spans="1:7" ht="14.25" thickBot="1">
      <c r="A290" s="233"/>
      <c r="B290" s="234" t="s">
        <v>158</v>
      </c>
      <c r="C290" s="235" t="s">
        <v>159</v>
      </c>
      <c r="D290" s="236" t="s">
        <v>160</v>
      </c>
      <c r="E290" s="235" t="s">
        <v>161</v>
      </c>
    </row>
    <row r="291" spans="1:7" ht="14.25" thickBot="1">
      <c r="A291" s="237" t="s">
        <v>162</v>
      </c>
      <c r="B291" s="792"/>
      <c r="C291" s="731"/>
      <c r="D291" s="731"/>
      <c r="E291" s="732"/>
    </row>
    <row r="292" spans="1:7">
      <c r="A292" s="238" t="s">
        <v>163</v>
      </c>
      <c r="B292" s="239"/>
      <c r="C292" s="239"/>
      <c r="D292" s="240"/>
      <c r="E292" s="239"/>
    </row>
    <row r="293" spans="1:7" ht="25.5">
      <c r="A293" s="238" t="s">
        <v>164</v>
      </c>
      <c r="B293" s="239"/>
      <c r="C293" s="239"/>
      <c r="D293" s="240"/>
      <c r="E293" s="239"/>
    </row>
    <row r="294" spans="1:7" ht="14.25" thickBot="1">
      <c r="A294" s="238" t="s">
        <v>165</v>
      </c>
      <c r="B294" s="239"/>
      <c r="C294" s="239"/>
      <c r="D294" s="240"/>
      <c r="E294" s="239"/>
    </row>
    <row r="295" spans="1:7" ht="14.25" thickBot="1">
      <c r="A295" s="241" t="s">
        <v>141</v>
      </c>
      <c r="B295" s="154">
        <f>SUM(B292:B294)</f>
        <v>0</v>
      </c>
      <c r="C295" s="154">
        <f>SUM(C292:C294)</f>
        <v>0</v>
      </c>
      <c r="D295" s="154">
        <f>SUM(D292:D294)</f>
        <v>0</v>
      </c>
      <c r="E295" s="154">
        <f>SUM(E292:E294)</f>
        <v>0</v>
      </c>
    </row>
    <row r="296" spans="1:7" ht="14.25" thickBot="1">
      <c r="A296" s="237" t="s">
        <v>166</v>
      </c>
      <c r="B296" s="792"/>
      <c r="C296" s="731"/>
      <c r="D296" s="731"/>
      <c r="E296" s="732"/>
    </row>
    <row r="297" spans="1:7">
      <c r="A297" s="238" t="s">
        <v>163</v>
      </c>
      <c r="B297" s="239"/>
      <c r="C297" s="239"/>
      <c r="D297" s="240"/>
      <c r="E297" s="239"/>
    </row>
    <row r="298" spans="1:7" ht="25.5">
      <c r="A298" s="238" t="s">
        <v>164</v>
      </c>
      <c r="B298" s="239"/>
      <c r="C298" s="239"/>
      <c r="D298" s="240"/>
      <c r="E298" s="239"/>
    </row>
    <row r="299" spans="1:7">
      <c r="A299" s="238" t="s">
        <v>165</v>
      </c>
      <c r="B299" s="239"/>
      <c r="C299" s="239"/>
      <c r="D299" s="240"/>
      <c r="E299" s="239"/>
    </row>
    <row r="300" spans="1:7" ht="14.25" thickBot="1">
      <c r="A300" s="238" t="s">
        <v>167</v>
      </c>
      <c r="B300" s="242"/>
      <c r="C300" s="242"/>
      <c r="D300" s="243"/>
      <c r="E300" s="242"/>
    </row>
    <row r="301" spans="1:7" ht="14.25" thickBot="1">
      <c r="A301" s="244" t="s">
        <v>141</v>
      </c>
      <c r="B301" s="154">
        <f>SUM(B297:B300)</f>
        <v>0</v>
      </c>
      <c r="C301" s="154">
        <f>SUM(C297:C300)</f>
        <v>0</v>
      </c>
      <c r="D301" s="154">
        <f>SUM(D297:D300)</f>
        <v>0</v>
      </c>
      <c r="E301" s="154">
        <f>SUM(E297:E300)</f>
        <v>0</v>
      </c>
    </row>
    <row r="304" spans="1:7" ht="29.25" customHeight="1">
      <c r="A304" s="494" t="s">
        <v>168</v>
      </c>
      <c r="B304" s="494"/>
      <c r="C304" s="494"/>
      <c r="D304" s="678"/>
      <c r="G304" s="245"/>
    </row>
    <row r="305" spans="1:7" ht="14.25" thickBot="1">
      <c r="A305" s="246"/>
      <c r="B305" s="247"/>
      <c r="C305" s="247"/>
      <c r="G305" s="245"/>
    </row>
    <row r="306" spans="1:7" ht="64.5" thickBot="1">
      <c r="A306" s="793" t="s">
        <v>169</v>
      </c>
      <c r="B306" s="794"/>
      <c r="C306" s="126" t="s">
        <v>106</v>
      </c>
      <c r="D306" s="221" t="s">
        <v>55</v>
      </c>
      <c r="E306" s="221" t="s">
        <v>170</v>
      </c>
      <c r="G306" s="248"/>
    </row>
    <row r="307" spans="1:7" ht="25.5" customHeight="1">
      <c r="A307" s="786" t="s">
        <v>171</v>
      </c>
      <c r="B307" s="787"/>
      <c r="C307" s="249"/>
      <c r="D307" s="250"/>
      <c r="E307" s="250"/>
      <c r="G307" s="248"/>
    </row>
    <row r="308" spans="1:7" ht="14.25">
      <c r="A308" s="778" t="s">
        <v>172</v>
      </c>
      <c r="B308" s="779"/>
      <c r="C308" s="251"/>
      <c r="D308" s="214"/>
      <c r="E308" s="214"/>
      <c r="G308" s="248"/>
    </row>
    <row r="309" spans="1:7" ht="25.5" customHeight="1">
      <c r="A309" s="788" t="s">
        <v>173</v>
      </c>
      <c r="B309" s="789"/>
      <c r="C309" s="252"/>
      <c r="D309" s="253"/>
      <c r="E309" s="253"/>
      <c r="G309" s="254"/>
    </row>
    <row r="310" spans="1:7" ht="14.25">
      <c r="A310" s="790" t="s">
        <v>174</v>
      </c>
      <c r="B310" s="791"/>
      <c r="C310" s="251"/>
      <c r="D310" s="214"/>
      <c r="E310" s="214"/>
      <c r="G310" s="248"/>
    </row>
    <row r="311" spans="1:7" ht="14.25">
      <c r="A311" s="778" t="s">
        <v>175</v>
      </c>
      <c r="B311" s="779"/>
      <c r="C311" s="255"/>
      <c r="D311" s="256"/>
      <c r="E311" s="256"/>
      <c r="G311" s="248"/>
    </row>
    <row r="312" spans="1:7" ht="14.25">
      <c r="A312" s="778" t="s">
        <v>176</v>
      </c>
      <c r="B312" s="779"/>
      <c r="C312" s="255"/>
      <c r="D312" s="256"/>
      <c r="E312" s="256"/>
      <c r="G312" s="248"/>
    </row>
    <row r="313" spans="1:7" ht="29.25" customHeight="1">
      <c r="A313" s="778" t="s">
        <v>177</v>
      </c>
      <c r="B313" s="779"/>
      <c r="C313" s="257"/>
      <c r="D313" s="256"/>
      <c r="E313" s="256"/>
      <c r="G313" s="248"/>
    </row>
    <row r="314" spans="1:7">
      <c r="A314" s="778" t="s">
        <v>178</v>
      </c>
      <c r="B314" s="779"/>
      <c r="C314" s="258"/>
      <c r="D314" s="214"/>
      <c r="E314" s="214"/>
    </row>
    <row r="315" spans="1:7" ht="14.25" thickBot="1">
      <c r="A315" s="780" t="s">
        <v>16</v>
      </c>
      <c r="B315" s="781"/>
      <c r="C315" s="259"/>
      <c r="D315" s="260"/>
      <c r="E315" s="260"/>
    </row>
    <row r="316" spans="1:7" ht="14.25" thickBot="1">
      <c r="A316" s="782" t="s">
        <v>101</v>
      </c>
      <c r="B316" s="783"/>
      <c r="C316" s="261">
        <f>C307+C308+C310+C314</f>
        <v>0</v>
      </c>
      <c r="D316" s="262">
        <f>D307+D308+D310+D314</f>
        <v>0</v>
      </c>
      <c r="E316" s="262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>
      <c r="A320" s="263"/>
      <c r="B320" s="263"/>
      <c r="C320" s="264"/>
      <c r="D320" s="264"/>
      <c r="E320" s="264"/>
    </row>
    <row r="321" spans="1:5">
      <c r="A321" s="263"/>
      <c r="B321" s="263"/>
      <c r="C321" s="264"/>
      <c r="D321" s="264"/>
      <c r="E321" s="264"/>
    </row>
    <row r="322" spans="1:5">
      <c r="A322" s="263"/>
      <c r="B322" s="263"/>
      <c r="C322" s="264"/>
      <c r="D322" s="264"/>
      <c r="E322" s="264"/>
    </row>
    <row r="323" spans="1:5" ht="14.25">
      <c r="A323" s="537" t="s">
        <v>179</v>
      </c>
      <c r="B323" s="537"/>
      <c r="C323" s="537"/>
      <c r="D323" s="537"/>
    </row>
    <row r="324" spans="1:5" ht="14.25" thickBot="1">
      <c r="A324" s="185"/>
      <c r="B324" s="186"/>
      <c r="C324" s="187"/>
      <c r="D324" s="187"/>
    </row>
    <row r="325" spans="1:5" ht="25.5" customHeight="1" thickBot="1">
      <c r="A325" s="784" t="s">
        <v>105</v>
      </c>
      <c r="B325" s="785"/>
      <c r="C325" s="188" t="s">
        <v>106</v>
      </c>
      <c r="D325" s="191" t="s">
        <v>110</v>
      </c>
    </row>
    <row r="326" spans="1:5" ht="32.25" customHeight="1" thickBot="1">
      <c r="A326" s="522" t="s">
        <v>180</v>
      </c>
      <c r="B326" s="682"/>
      <c r="C326" s="265"/>
      <c r="D326" s="266"/>
    </row>
    <row r="327" spans="1:5" ht="14.25" thickBot="1">
      <c r="A327" s="522" t="s">
        <v>181</v>
      </c>
      <c r="B327" s="682"/>
      <c r="C327" s="265"/>
      <c r="D327" s="266"/>
    </row>
    <row r="328" spans="1:5" ht="14.25" thickBot="1">
      <c r="A328" s="522" t="s">
        <v>182</v>
      </c>
      <c r="B328" s="682"/>
      <c r="C328" s="265"/>
      <c r="D328" s="266"/>
    </row>
    <row r="329" spans="1:5" ht="25.5" customHeight="1" thickBot="1">
      <c r="A329" s="522" t="s">
        <v>183</v>
      </c>
      <c r="B329" s="682"/>
      <c r="C329" s="265"/>
      <c r="D329" s="266"/>
    </row>
    <row r="330" spans="1:5" ht="27" customHeight="1" thickBot="1">
      <c r="A330" s="522" t="s">
        <v>184</v>
      </c>
      <c r="B330" s="682"/>
      <c r="C330" s="265"/>
      <c r="D330" s="266"/>
    </row>
    <row r="331" spans="1:5" ht="14.25" thickBot="1">
      <c r="A331" s="773" t="s">
        <v>185</v>
      </c>
      <c r="B331" s="682"/>
      <c r="C331" s="265"/>
      <c r="D331" s="266"/>
    </row>
    <row r="332" spans="1:5" ht="29.25" customHeight="1" thickBot="1">
      <c r="A332" s="773" t="s">
        <v>186</v>
      </c>
      <c r="B332" s="682"/>
      <c r="C332" s="265"/>
      <c r="D332" s="266"/>
    </row>
    <row r="333" spans="1:5" ht="25.5" customHeight="1" thickBot="1">
      <c r="A333" s="773" t="s">
        <v>187</v>
      </c>
      <c r="B333" s="682"/>
      <c r="C333" s="265"/>
      <c r="D333" s="266"/>
    </row>
    <row r="334" spans="1:5" ht="14.25" thickBot="1">
      <c r="A334" s="773" t="s">
        <v>188</v>
      </c>
      <c r="B334" s="774"/>
      <c r="C334" s="267">
        <f>SUM(C335:C354)</f>
        <v>0</v>
      </c>
      <c r="D334" s="268">
        <f>SUM(D335:D354)</f>
        <v>0</v>
      </c>
    </row>
    <row r="335" spans="1:5">
      <c r="A335" s="775" t="s">
        <v>121</v>
      </c>
      <c r="B335" s="776"/>
      <c r="C335" s="269"/>
      <c r="D335" s="270"/>
    </row>
    <row r="336" spans="1:5">
      <c r="A336" s="777" t="s">
        <v>122</v>
      </c>
      <c r="B336" s="769"/>
      <c r="C336" s="271"/>
      <c r="D336" s="270"/>
    </row>
    <row r="337" spans="1:4">
      <c r="A337" s="568" t="s">
        <v>123</v>
      </c>
      <c r="B337" s="769"/>
      <c r="C337" s="271"/>
      <c r="D337" s="270"/>
    </row>
    <row r="338" spans="1:4" ht="24.75" customHeight="1">
      <c r="A338" s="768" t="s">
        <v>124</v>
      </c>
      <c r="B338" s="769"/>
      <c r="C338" s="271"/>
      <c r="D338" s="270"/>
    </row>
    <row r="339" spans="1:4">
      <c r="A339" s="568" t="s">
        <v>125</v>
      </c>
      <c r="B339" s="769"/>
      <c r="C339" s="271"/>
      <c r="D339" s="270"/>
    </row>
    <row r="340" spans="1:4">
      <c r="A340" s="568" t="s">
        <v>126</v>
      </c>
      <c r="B340" s="769"/>
      <c r="C340" s="271"/>
      <c r="D340" s="270"/>
    </row>
    <row r="341" spans="1:4">
      <c r="A341" s="568" t="s">
        <v>127</v>
      </c>
      <c r="B341" s="769"/>
      <c r="C341" s="271"/>
      <c r="D341" s="270"/>
    </row>
    <row r="342" spans="1:4">
      <c r="A342" s="568" t="s">
        <v>128</v>
      </c>
      <c r="B342" s="769"/>
      <c r="C342" s="200"/>
      <c r="D342" s="272"/>
    </row>
    <row r="343" spans="1:4">
      <c r="A343" s="568" t="s">
        <v>129</v>
      </c>
      <c r="B343" s="769"/>
      <c r="C343" s="200"/>
      <c r="D343" s="272"/>
    </row>
    <row r="344" spans="1:4">
      <c r="A344" s="568" t="s">
        <v>130</v>
      </c>
      <c r="B344" s="769"/>
      <c r="C344" s="200"/>
      <c r="D344" s="272"/>
    </row>
    <row r="345" spans="1:4">
      <c r="A345" s="568" t="s">
        <v>131</v>
      </c>
      <c r="B345" s="769"/>
      <c r="C345" s="200"/>
      <c r="D345" s="272"/>
    </row>
    <row r="346" spans="1:4">
      <c r="A346" s="568" t="s">
        <v>132</v>
      </c>
      <c r="B346" s="769"/>
      <c r="C346" s="200"/>
      <c r="D346" s="272"/>
    </row>
    <row r="347" spans="1:4">
      <c r="A347" s="568" t="s">
        <v>133</v>
      </c>
      <c r="B347" s="769"/>
      <c r="C347" s="200"/>
      <c r="D347" s="272"/>
    </row>
    <row r="348" spans="1:4">
      <c r="A348" s="770" t="s">
        <v>134</v>
      </c>
      <c r="B348" s="769"/>
      <c r="C348" s="200"/>
      <c r="D348" s="272"/>
    </row>
    <row r="349" spans="1:4">
      <c r="A349" s="770" t="s">
        <v>135</v>
      </c>
      <c r="B349" s="769"/>
      <c r="C349" s="200"/>
      <c r="D349" s="272"/>
    </row>
    <row r="350" spans="1:4">
      <c r="A350" s="768" t="s">
        <v>136</v>
      </c>
      <c r="B350" s="769"/>
      <c r="C350" s="200"/>
      <c r="D350" s="272"/>
    </row>
    <row r="351" spans="1:4">
      <c r="A351" s="768" t="s">
        <v>137</v>
      </c>
      <c r="B351" s="769"/>
      <c r="C351" s="200"/>
      <c r="D351" s="272"/>
    </row>
    <row r="352" spans="1:4">
      <c r="A352" s="770" t="s">
        <v>138</v>
      </c>
      <c r="B352" s="769"/>
      <c r="C352" s="200"/>
      <c r="D352" s="272"/>
    </row>
    <row r="353" spans="1:8">
      <c r="A353" s="770" t="s">
        <v>139</v>
      </c>
      <c r="B353" s="769"/>
      <c r="C353" s="200"/>
      <c r="D353" s="272"/>
    </row>
    <row r="354" spans="1:8" ht="14.25" thickBot="1">
      <c r="A354" s="771" t="s">
        <v>140</v>
      </c>
      <c r="B354" s="772"/>
      <c r="C354" s="202"/>
      <c r="D354" s="272"/>
    </row>
    <row r="355" spans="1:8" ht="14.25" thickBot="1">
      <c r="A355" s="767" t="s">
        <v>141</v>
      </c>
      <c r="B355" s="682"/>
      <c r="C355" s="218">
        <f>SUM(C326:C336)</f>
        <v>0</v>
      </c>
      <c r="D355" s="218">
        <f>SUM(D326:D334)</f>
        <v>0</v>
      </c>
    </row>
    <row r="356" spans="1:8">
      <c r="A356"/>
      <c r="B356"/>
      <c r="C356"/>
      <c r="D356"/>
    </row>
    <row r="357" spans="1:8">
      <c r="A357"/>
      <c r="B357"/>
      <c r="C357"/>
      <c r="D357"/>
    </row>
    <row r="358" spans="1:8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>
      <c r="A362"/>
      <c r="B362"/>
      <c r="C362"/>
      <c r="D362"/>
    </row>
    <row r="363" spans="1:8" ht="14.25">
      <c r="A363" s="764"/>
      <c r="B363" s="765"/>
      <c r="C363" s="765"/>
      <c r="D363"/>
    </row>
    <row r="364" spans="1:8" ht="14.25">
      <c r="A364" s="273"/>
      <c r="B364" s="274"/>
      <c r="C364" s="274"/>
      <c r="D364"/>
    </row>
    <row r="365" spans="1:8" ht="14.25">
      <c r="A365" s="766" t="s">
        <v>189</v>
      </c>
      <c r="B365" s="766"/>
      <c r="C365" s="766"/>
    </row>
    <row r="366" spans="1:8" ht="12.75" customHeight="1" thickBot="1">
      <c r="A366" s="275"/>
      <c r="B366" s="187"/>
      <c r="C366" s="187"/>
    </row>
    <row r="367" spans="1:8" ht="14.25" thickBot="1">
      <c r="A367" s="767" t="s">
        <v>190</v>
      </c>
      <c r="B367" s="736"/>
      <c r="C367" s="276" t="s">
        <v>54</v>
      </c>
      <c r="D367" s="191" t="s">
        <v>55</v>
      </c>
      <c r="G367" s="763"/>
      <c r="H367" s="763"/>
    </row>
    <row r="368" spans="1:8" ht="14.25" thickBot="1">
      <c r="A368" s="515" t="s">
        <v>191</v>
      </c>
      <c r="B368" s="517"/>
      <c r="C368" s="261">
        <f>SUM(C369:C378)</f>
        <v>0</v>
      </c>
      <c r="D368" s="277">
        <f>SUM(D369:D378)</f>
        <v>0</v>
      </c>
      <c r="G368" s="763"/>
      <c r="H368" s="763"/>
    </row>
    <row r="369" spans="1:8" ht="55.5" customHeight="1">
      <c r="A369" s="757" t="s">
        <v>192</v>
      </c>
      <c r="B369" s="758"/>
      <c r="C369" s="278"/>
      <c r="D369" s="279"/>
      <c r="G369" s="763"/>
      <c r="H369" s="763"/>
    </row>
    <row r="370" spans="1:8">
      <c r="A370" s="759" t="s">
        <v>193</v>
      </c>
      <c r="B370" s="760"/>
      <c r="C370" s="280"/>
      <c r="D370" s="281"/>
    </row>
    <row r="371" spans="1:8">
      <c r="A371" s="625" t="s">
        <v>194</v>
      </c>
      <c r="B371" s="626"/>
      <c r="C371" s="282"/>
      <c r="D371" s="283">
        <v>0</v>
      </c>
    </row>
    <row r="372" spans="1:8" ht="28.5" customHeight="1">
      <c r="A372" s="615" t="s">
        <v>195</v>
      </c>
      <c r="B372" s="616"/>
      <c r="C372" s="282"/>
      <c r="D372" s="283"/>
    </row>
    <row r="373" spans="1:8" ht="32.25" customHeight="1">
      <c r="A373" s="615" t="s">
        <v>196</v>
      </c>
      <c r="B373" s="616"/>
      <c r="C373" s="282"/>
      <c r="D373" s="283"/>
    </row>
    <row r="374" spans="1:8">
      <c r="A374" s="627" t="s">
        <v>197</v>
      </c>
      <c r="B374" s="628"/>
      <c r="C374" s="282"/>
      <c r="D374" s="283"/>
    </row>
    <row r="375" spans="1:8">
      <c r="A375" s="627" t="s">
        <v>198</v>
      </c>
      <c r="B375" s="628"/>
      <c r="C375" s="282"/>
      <c r="D375" s="283"/>
    </row>
    <row r="376" spans="1:8">
      <c r="A376" s="625" t="s">
        <v>199</v>
      </c>
      <c r="B376" s="626"/>
      <c r="C376" s="251"/>
      <c r="D376" s="284"/>
    </row>
    <row r="377" spans="1:8">
      <c r="A377" s="627" t="s">
        <v>200</v>
      </c>
      <c r="B377" s="628"/>
      <c r="C377" s="251"/>
      <c r="D377" s="284"/>
    </row>
    <row r="378" spans="1:8" ht="14.25" thickBot="1">
      <c r="A378" s="761" t="s">
        <v>16</v>
      </c>
      <c r="B378" s="762"/>
      <c r="C378" s="255"/>
      <c r="D378" s="285"/>
    </row>
    <row r="379" spans="1:8" ht="14.25" thickBot="1">
      <c r="A379" s="515" t="s">
        <v>201</v>
      </c>
      <c r="B379" s="517"/>
      <c r="C379" s="261">
        <f>SUM(C380:C389)</f>
        <v>428.7</v>
      </c>
      <c r="D379" s="262">
        <f>SUM(D380:D389)</f>
        <v>252.04</v>
      </c>
    </row>
    <row r="380" spans="1:8" ht="59.25" customHeight="1">
      <c r="A380" s="757" t="s">
        <v>192</v>
      </c>
      <c r="B380" s="758"/>
      <c r="C380" s="280"/>
      <c r="D380" s="281"/>
    </row>
    <row r="381" spans="1:8">
      <c r="A381" s="759" t="s">
        <v>193</v>
      </c>
      <c r="B381" s="760"/>
      <c r="C381" s="280"/>
      <c r="D381" s="281"/>
    </row>
    <row r="382" spans="1:8">
      <c r="A382" s="625" t="s">
        <v>194</v>
      </c>
      <c r="B382" s="626"/>
      <c r="C382" s="282"/>
      <c r="D382" s="283"/>
    </row>
    <row r="383" spans="1:8" ht="27.75" customHeight="1">
      <c r="A383" s="615" t="s">
        <v>195</v>
      </c>
      <c r="B383" s="616"/>
      <c r="C383" s="282">
        <v>252</v>
      </c>
      <c r="D383" s="283">
        <v>252.04</v>
      </c>
    </row>
    <row r="384" spans="1:8" ht="24.75" customHeight="1">
      <c r="A384" s="615" t="s">
        <v>196</v>
      </c>
      <c r="B384" s="616"/>
      <c r="C384" s="282">
        <v>176.7</v>
      </c>
      <c r="D384" s="283"/>
    </row>
    <row r="385" spans="1:4">
      <c r="A385" s="615" t="s">
        <v>197</v>
      </c>
      <c r="B385" s="616"/>
      <c r="C385" s="282"/>
      <c r="D385" s="283"/>
    </row>
    <row r="386" spans="1:4">
      <c r="A386" s="627" t="s">
        <v>198</v>
      </c>
      <c r="B386" s="628"/>
      <c r="C386" s="282"/>
      <c r="D386" s="283"/>
    </row>
    <row r="387" spans="1:4">
      <c r="A387" s="627" t="s">
        <v>202</v>
      </c>
      <c r="B387" s="628"/>
      <c r="C387" s="251"/>
      <c r="D387" s="284"/>
    </row>
    <row r="388" spans="1:4">
      <c r="A388" s="627" t="s">
        <v>200</v>
      </c>
      <c r="B388" s="628"/>
      <c r="C388" s="251"/>
      <c r="D388" s="284"/>
    </row>
    <row r="389" spans="1:4" ht="63.75" customHeight="1" thickBot="1">
      <c r="A389" s="754" t="s">
        <v>203</v>
      </c>
      <c r="B389" s="755"/>
      <c r="C389" s="286"/>
      <c r="D389" s="287"/>
    </row>
    <row r="390" spans="1:4" ht="14.25" thickBot="1">
      <c r="A390" s="743" t="s">
        <v>11</v>
      </c>
      <c r="B390" s="744"/>
      <c r="C390" s="288">
        <f>C368+C379</f>
        <v>428.7</v>
      </c>
      <c r="D390" s="183">
        <f>D368+D379</f>
        <v>252.04</v>
      </c>
    </row>
    <row r="403" spans="1:5" ht="14.25">
      <c r="A403" s="756" t="s">
        <v>204</v>
      </c>
      <c r="B403" s="756"/>
      <c r="C403" s="756"/>
      <c r="D403" s="587"/>
      <c r="E403" s="587"/>
    </row>
    <row r="404" spans="1:5" ht="14.25" thickBot="1">
      <c r="A404" s="187"/>
      <c r="B404" s="187"/>
      <c r="C404" s="187"/>
      <c r="D404"/>
    </row>
    <row r="405" spans="1:5" ht="14.25" thickBot="1">
      <c r="A405" s="730" t="s">
        <v>205</v>
      </c>
      <c r="B405" s="749"/>
      <c r="C405" s="289" t="s">
        <v>54</v>
      </c>
      <c r="D405" s="210" t="s">
        <v>110</v>
      </c>
    </row>
    <row r="406" spans="1:5">
      <c r="A406" s="750" t="s">
        <v>206</v>
      </c>
      <c r="B406" s="751"/>
      <c r="C406" s="290">
        <f>SUM(C407:C413)</f>
        <v>0</v>
      </c>
      <c r="D406" s="290">
        <f>SUM(D407:D413)</f>
        <v>0</v>
      </c>
    </row>
    <row r="407" spans="1:5">
      <c r="A407" s="752" t="s">
        <v>207</v>
      </c>
      <c r="B407" s="753"/>
      <c r="C407" s="291"/>
      <c r="D407" s="292"/>
    </row>
    <row r="408" spans="1:5">
      <c r="A408" s="752" t="s">
        <v>208</v>
      </c>
      <c r="B408" s="753"/>
      <c r="C408" s="291"/>
      <c r="D408" s="292"/>
    </row>
    <row r="409" spans="1:5" ht="27.75" customHeight="1">
      <c r="A409" s="568" t="s">
        <v>209</v>
      </c>
      <c r="B409" s="570"/>
      <c r="C409" s="291"/>
      <c r="D409" s="292"/>
    </row>
    <row r="410" spans="1:5">
      <c r="A410" s="568" t="s">
        <v>210</v>
      </c>
      <c r="B410" s="570"/>
      <c r="C410" s="291"/>
      <c r="D410" s="292"/>
    </row>
    <row r="411" spans="1:5" ht="17.25" customHeight="1">
      <c r="A411" s="568" t="s">
        <v>211</v>
      </c>
      <c r="B411" s="570"/>
      <c r="C411" s="291"/>
      <c r="D411" s="292"/>
    </row>
    <row r="412" spans="1:5" ht="16.5" customHeight="1">
      <c r="A412" s="568" t="s">
        <v>212</v>
      </c>
      <c r="B412" s="570"/>
      <c r="C412" s="291"/>
      <c r="D412" s="292"/>
    </row>
    <row r="413" spans="1:5">
      <c r="A413" s="568" t="s">
        <v>140</v>
      </c>
      <c r="B413" s="570"/>
      <c r="C413" s="291"/>
      <c r="D413" s="292"/>
    </row>
    <row r="414" spans="1:5">
      <c r="A414" s="583" t="s">
        <v>213</v>
      </c>
      <c r="B414" s="585"/>
      <c r="C414" s="290">
        <f>C415+C416+C418</f>
        <v>0</v>
      </c>
      <c r="D414" s="293">
        <f>D415+D416+D418</f>
        <v>0</v>
      </c>
    </row>
    <row r="415" spans="1:5">
      <c r="A415" s="739" t="s">
        <v>214</v>
      </c>
      <c r="B415" s="740"/>
      <c r="C415" s="294"/>
      <c r="D415" s="295"/>
    </row>
    <row r="416" spans="1:5">
      <c r="A416" s="739" t="s">
        <v>215</v>
      </c>
      <c r="B416" s="740"/>
      <c r="C416" s="294"/>
      <c r="D416" s="295"/>
    </row>
    <row r="417" spans="1:5">
      <c r="A417" s="739" t="s">
        <v>216</v>
      </c>
      <c r="B417" s="740"/>
      <c r="C417" s="294"/>
      <c r="D417" s="295"/>
    </row>
    <row r="418" spans="1:5" ht="14.25" thickBot="1">
      <c r="A418" s="741" t="s">
        <v>140</v>
      </c>
      <c r="B418" s="742"/>
      <c r="C418" s="294"/>
      <c r="D418" s="295"/>
    </row>
    <row r="419" spans="1:5" ht="14.25" thickBot="1">
      <c r="A419" s="743" t="s">
        <v>11</v>
      </c>
      <c r="B419" s="744"/>
      <c r="C419" s="296">
        <f>C406+C414</f>
        <v>0</v>
      </c>
      <c r="D419" s="296">
        <f>D406+D414</f>
        <v>0</v>
      </c>
    </row>
    <row r="422" spans="1:5" ht="26.25" customHeight="1">
      <c r="A422" s="734" t="s">
        <v>217</v>
      </c>
      <c r="B422" s="735"/>
      <c r="C422" s="735"/>
      <c r="D422" s="735"/>
    </row>
    <row r="423" spans="1:5" ht="14.25" thickBot="1">
      <c r="A423" s="247"/>
      <c r="B423" s="297"/>
      <c r="C423" s="247"/>
      <c r="D423" s="247"/>
    </row>
    <row r="424" spans="1:5" ht="14.25" thickBot="1">
      <c r="A424" s="745"/>
      <c r="B424" s="746"/>
      <c r="C424" s="298" t="s">
        <v>106</v>
      </c>
      <c r="D424" s="221" t="s">
        <v>55</v>
      </c>
    </row>
    <row r="425" spans="1:5" ht="14.25" thickBot="1">
      <c r="A425" s="747" t="s">
        <v>218</v>
      </c>
      <c r="B425" s="748"/>
      <c r="C425" s="251"/>
      <c r="D425" s="214"/>
    </row>
    <row r="426" spans="1:5" ht="14.25" thickBot="1">
      <c r="A426" s="515" t="s">
        <v>101</v>
      </c>
      <c r="B426" s="517"/>
      <c r="C426" s="262">
        <f>SUM(C425:C425)</f>
        <v>0</v>
      </c>
      <c r="D426" s="262">
        <f>SUM(D425:D425)</f>
        <v>0</v>
      </c>
    </row>
    <row r="429" spans="1:5">
      <c r="A429" s="734" t="s">
        <v>219</v>
      </c>
      <c r="B429" s="735"/>
      <c r="C429" s="735"/>
      <c r="D429" s="735"/>
      <c r="E429" s="587"/>
    </row>
    <row r="430" spans="1:5" ht="14.25" thickBot="1">
      <c r="A430" s="247"/>
      <c r="B430" s="247"/>
      <c r="C430" s="247"/>
      <c r="D430" s="247"/>
      <c r="E430"/>
    </row>
    <row r="431" spans="1:5" ht="26.25" thickBot="1">
      <c r="A431" s="496" t="s">
        <v>33</v>
      </c>
      <c r="B431" s="732"/>
      <c r="C431" s="124" t="s">
        <v>220</v>
      </c>
      <c r="D431" s="124" t="s">
        <v>221</v>
      </c>
      <c r="E431"/>
    </row>
    <row r="432" spans="1:5" ht="14.25" thickBot="1">
      <c r="A432" s="481" t="s">
        <v>222</v>
      </c>
      <c r="B432" s="736"/>
      <c r="C432" s="299">
        <v>33047.82</v>
      </c>
      <c r="D432" s="300">
        <v>31395.78</v>
      </c>
      <c r="E432"/>
    </row>
    <row r="433" spans="1:9">
      <c r="A433"/>
      <c r="B433"/>
      <c r="C433"/>
      <c r="D433"/>
      <c r="E433"/>
    </row>
    <row r="434" spans="1:9" ht="29.25" customHeight="1">
      <c r="A434" s="737" t="s">
        <v>223</v>
      </c>
      <c r="B434" s="738"/>
      <c r="C434" s="738"/>
      <c r="D434" s="587"/>
      <c r="E434" s="587"/>
    </row>
    <row r="445" spans="1:9" ht="14.25">
      <c r="A445" s="724" t="s">
        <v>224</v>
      </c>
      <c r="B445" s="724"/>
      <c r="C445" s="724"/>
      <c r="D445" s="724"/>
      <c r="E445" s="724"/>
      <c r="F445" s="724"/>
      <c r="G445" s="724"/>
      <c r="H445" s="724"/>
      <c r="I445" s="724"/>
    </row>
    <row r="447" spans="1:9" ht="14.25">
      <c r="A447" s="724" t="s">
        <v>225</v>
      </c>
      <c r="B447" s="724"/>
      <c r="C447" s="724"/>
      <c r="D447" s="724"/>
      <c r="E447" s="724"/>
      <c r="F447" s="724"/>
      <c r="G447" s="724"/>
      <c r="H447" s="724"/>
      <c r="I447" s="724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25" t="s">
        <v>226</v>
      </c>
      <c r="B449" s="727" t="s">
        <v>227</v>
      </c>
      <c r="C449" s="728"/>
      <c r="D449" s="729"/>
      <c r="E449" s="730" t="s">
        <v>65</v>
      </c>
      <c r="F449" s="731"/>
      <c r="G449" s="732"/>
      <c r="H449" s="727" t="s">
        <v>228</v>
      </c>
      <c r="I449" s="731"/>
      <c r="J449" s="732"/>
      <c r="K449" s="303" t="s">
        <v>90</v>
      </c>
    </row>
    <row r="450" spans="1:11" ht="95.25" thickBot="1">
      <c r="A450" s="726"/>
      <c r="B450" s="304" t="s">
        <v>229</v>
      </c>
      <c r="C450" s="305" t="s">
        <v>230</v>
      </c>
      <c r="D450" s="306" t="s">
        <v>69</v>
      </c>
      <c r="E450" s="307" t="s">
        <v>37</v>
      </c>
      <c r="F450" s="307" t="s">
        <v>231</v>
      </c>
      <c r="G450" s="308" t="s">
        <v>232</v>
      </c>
      <c r="H450" s="304" t="s">
        <v>229</v>
      </c>
      <c r="I450" s="305" t="s">
        <v>233</v>
      </c>
      <c r="J450" s="309" t="s">
        <v>234</v>
      </c>
      <c r="K450" s="310"/>
    </row>
    <row r="451" spans="1:11" ht="14.25" thickBot="1">
      <c r="A451" s="129" t="s">
        <v>54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25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235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236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26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238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239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55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5" spans="1:9">
      <c r="A465" s="494" t="s">
        <v>243</v>
      </c>
      <c r="B465" s="733"/>
      <c r="C465" s="733"/>
    </row>
    <row r="466" spans="1:9" ht="15" thickBot="1">
      <c r="A466" s="344"/>
      <c r="B466" s="345"/>
      <c r="C466" s="345"/>
      <c r="E466" s="346"/>
      <c r="F466" s="346"/>
      <c r="G466" s="346"/>
      <c r="H466" s="346"/>
      <c r="I466" s="346"/>
    </row>
    <row r="467" spans="1:9" ht="32.25" thickBot="1">
      <c r="A467" s="716" t="s">
        <v>105</v>
      </c>
      <c r="B467" s="717"/>
      <c r="C467" s="347" t="s">
        <v>54</v>
      </c>
      <c r="D467" s="348" t="s">
        <v>110</v>
      </c>
      <c r="E467" s="247"/>
      <c r="F467" s="247"/>
      <c r="G467" s="247"/>
      <c r="H467" s="247"/>
      <c r="I467" s="247"/>
    </row>
    <row r="468" spans="1:9">
      <c r="A468" s="718" t="s">
        <v>244</v>
      </c>
      <c r="B468" s="719"/>
      <c r="C468" s="349"/>
      <c r="D468" s="349"/>
      <c r="E468" s="350"/>
      <c r="F468" s="350"/>
      <c r="G468" s="350"/>
      <c r="H468" s="350"/>
      <c r="I468" s="350"/>
    </row>
    <row r="469" spans="1:9">
      <c r="A469" s="720" t="s">
        <v>245</v>
      </c>
      <c r="B469" s="721"/>
      <c r="C469" s="351">
        <v>0</v>
      </c>
      <c r="D469" s="351">
        <v>0</v>
      </c>
      <c r="E469" s="352"/>
      <c r="F469" s="352"/>
      <c r="G469" s="352"/>
      <c r="H469" s="352"/>
      <c r="I469" s="352"/>
    </row>
    <row r="470" spans="1:9">
      <c r="A470" s="720" t="s">
        <v>246</v>
      </c>
      <c r="B470" s="721"/>
      <c r="C470" s="351">
        <v>0</v>
      </c>
      <c r="D470" s="351">
        <v>0</v>
      </c>
      <c r="E470" s="353"/>
      <c r="F470" s="353"/>
      <c r="G470" s="353"/>
      <c r="H470" s="353"/>
      <c r="I470" s="353"/>
    </row>
    <row r="471" spans="1:9">
      <c r="A471" s="722" t="s">
        <v>247</v>
      </c>
      <c r="B471" s="723"/>
      <c r="C471" s="354">
        <f>C472+C475+C476+C477+C478</f>
        <v>1.29</v>
      </c>
      <c r="D471" s="354">
        <f>D472+D475+D476+D477+D478</f>
        <v>1.4</v>
      </c>
    </row>
    <row r="472" spans="1:9">
      <c r="A472" s="617" t="s">
        <v>248</v>
      </c>
      <c r="B472" s="618"/>
      <c r="C472" s="355">
        <f>C473-C474</f>
        <v>0</v>
      </c>
      <c r="D472" s="355">
        <f>D473-D474</f>
        <v>0</v>
      </c>
    </row>
    <row r="473" spans="1:9">
      <c r="A473" s="712" t="s">
        <v>249</v>
      </c>
      <c r="B473" s="713"/>
      <c r="C473" s="356"/>
      <c r="D473" s="356"/>
    </row>
    <row r="474" spans="1:9" ht="25.5" customHeight="1">
      <c r="A474" s="712" t="s">
        <v>250</v>
      </c>
      <c r="B474" s="713"/>
      <c r="C474" s="356"/>
      <c r="D474" s="356"/>
    </row>
    <row r="475" spans="1:9">
      <c r="A475" s="714" t="s">
        <v>251</v>
      </c>
      <c r="B475" s="715"/>
      <c r="C475" s="214"/>
      <c r="D475" s="214"/>
    </row>
    <row r="476" spans="1:9">
      <c r="A476" s="714" t="s">
        <v>252</v>
      </c>
      <c r="B476" s="715"/>
      <c r="C476" s="214"/>
      <c r="D476" s="214"/>
    </row>
    <row r="477" spans="1:9">
      <c r="A477" s="714" t="s">
        <v>253</v>
      </c>
      <c r="B477" s="715"/>
      <c r="C477" s="214"/>
      <c r="D477" s="214"/>
    </row>
    <row r="478" spans="1:9">
      <c r="A478" s="714" t="s">
        <v>16</v>
      </c>
      <c r="B478" s="715"/>
      <c r="C478" s="214">
        <v>1.29</v>
      </c>
      <c r="D478" s="214">
        <v>1.4</v>
      </c>
    </row>
    <row r="479" spans="1:9" ht="24.75" customHeight="1" thickBot="1">
      <c r="A479" s="702" t="s">
        <v>254</v>
      </c>
      <c r="B479" s="703"/>
      <c r="C479" s="351"/>
      <c r="D479" s="351"/>
    </row>
    <row r="480" spans="1:9" ht="16.5" thickBot="1">
      <c r="A480" s="704" t="s">
        <v>101</v>
      </c>
      <c r="B480" s="705"/>
      <c r="C480" s="218">
        <f>SUM(C468+C469+C470+C471+C479)</f>
        <v>1.29</v>
      </c>
      <c r="D480" s="218">
        <f>SUM(D468+D469+D470+D471+D479)</f>
        <v>1.4</v>
      </c>
    </row>
    <row r="487" spans="1:4" ht="14.25">
      <c r="A487" s="346" t="s">
        <v>255</v>
      </c>
      <c r="B487" s="346"/>
      <c r="C487" s="346"/>
      <c r="D487" s="346"/>
    </row>
    <row r="488" spans="1:4" ht="14.25" thickBot="1">
      <c r="A488" s="247"/>
      <c r="B488" s="247"/>
      <c r="C488" s="247"/>
      <c r="D488" s="247"/>
    </row>
    <row r="489" spans="1:4" ht="14.25" thickBot="1">
      <c r="A489" s="357" t="s">
        <v>256</v>
      </c>
      <c r="B489" s="358"/>
      <c r="C489" s="358"/>
      <c r="D489" s="359"/>
    </row>
    <row r="490" spans="1:4" ht="14.25" thickBot="1">
      <c r="A490" s="706" t="s">
        <v>54</v>
      </c>
      <c r="B490" s="707"/>
      <c r="C490" s="708" t="s">
        <v>257</v>
      </c>
      <c r="D490" s="709"/>
    </row>
    <row r="491" spans="1:4" ht="14.25" thickBot="1">
      <c r="A491" s="360"/>
      <c r="B491" s="361"/>
      <c r="C491" s="361"/>
      <c r="D491" s="362"/>
    </row>
    <row r="494" spans="1:4" ht="14.25">
      <c r="A494" s="710" t="s">
        <v>258</v>
      </c>
      <c r="B494" s="710"/>
      <c r="C494" s="710"/>
      <c r="D494" s="678"/>
    </row>
    <row r="495" spans="1:4" ht="14.25" customHeight="1">
      <c r="A495" s="711" t="s">
        <v>259</v>
      </c>
      <c r="B495" s="711"/>
      <c r="C495" s="711"/>
    </row>
    <row r="496" spans="1:4" ht="14.25" thickBot="1">
      <c r="A496" s="363"/>
      <c r="B496" s="364"/>
      <c r="C496" s="364"/>
    </row>
    <row r="497" spans="1:4" ht="16.5" thickBot="1">
      <c r="A497" s="690" t="s">
        <v>53</v>
      </c>
      <c r="B497" s="691"/>
      <c r="C497" s="234" t="s">
        <v>260</v>
      </c>
      <c r="D497" s="234" t="s">
        <v>261</v>
      </c>
    </row>
    <row r="498" spans="1:4">
      <c r="A498" s="692" t="s">
        <v>262</v>
      </c>
      <c r="B498" s="693"/>
      <c r="C498" s="365"/>
      <c r="D498" s="366"/>
    </row>
    <row r="499" spans="1:4">
      <c r="A499" s="694" t="s">
        <v>263</v>
      </c>
      <c r="B499" s="695"/>
      <c r="C499" s="367"/>
      <c r="D499" s="368"/>
    </row>
    <row r="500" spans="1:4">
      <c r="A500" s="696" t="s">
        <v>264</v>
      </c>
      <c r="B500" s="697"/>
      <c r="C500" s="369"/>
      <c r="D500" s="370"/>
    </row>
    <row r="501" spans="1:4">
      <c r="A501" s="698" t="s">
        <v>265</v>
      </c>
      <c r="B501" s="699"/>
      <c r="C501" s="367"/>
      <c r="D501" s="368"/>
    </row>
    <row r="502" spans="1:4" ht="13.5" customHeight="1" thickBot="1">
      <c r="A502" s="700" t="s">
        <v>266</v>
      </c>
      <c r="B502" s="701"/>
      <c r="C502" s="371"/>
      <c r="D502" s="372"/>
    </row>
    <row r="533" spans="1:3" ht="14.25">
      <c r="A533" s="373" t="s">
        <v>267</v>
      </c>
      <c r="B533" s="373"/>
      <c r="C533" s="373"/>
    </row>
    <row r="534" spans="1:3" ht="14.25" thickBot="1">
      <c r="A534" s="374"/>
      <c r="B534" s="187"/>
      <c r="C534" s="187"/>
    </row>
    <row r="535" spans="1:3" ht="26.25" thickBot="1">
      <c r="A535" s="375"/>
      <c r="B535" s="376" t="s">
        <v>268</v>
      </c>
      <c r="C535" s="210" t="s">
        <v>269</v>
      </c>
    </row>
    <row r="536" spans="1:3" ht="14.25" thickBot="1">
      <c r="A536" s="377" t="s">
        <v>270</v>
      </c>
      <c r="B536" s="378">
        <f>B537+B542</f>
        <v>0</v>
      </c>
      <c r="C536" s="378">
        <f>C537+C542</f>
        <v>54171.58</v>
      </c>
    </row>
    <row r="537" spans="1:3">
      <c r="A537" s="379" t="s">
        <v>271</v>
      </c>
      <c r="B537" s="380">
        <f>SUM(B539:B541)</f>
        <v>0</v>
      </c>
      <c r="C537" s="380">
        <f>SUM(C539:C541)</f>
        <v>54171.58</v>
      </c>
    </row>
    <row r="538" spans="1:3">
      <c r="A538" s="381" t="s">
        <v>57</v>
      </c>
      <c r="B538" s="382"/>
      <c r="C538" s="383"/>
    </row>
    <row r="539" spans="1:3" ht="38.25">
      <c r="A539" s="339" t="s">
        <v>272</v>
      </c>
      <c r="B539" s="382">
        <v>0</v>
      </c>
      <c r="C539" s="383">
        <v>54171.58</v>
      </c>
    </row>
    <row r="540" spans="1:3">
      <c r="A540" s="339"/>
      <c r="B540" s="382"/>
      <c r="C540" s="383"/>
    </row>
    <row r="541" spans="1:3" ht="14.25" thickBot="1">
      <c r="A541" s="384"/>
      <c r="B541" s="385"/>
      <c r="C541" s="386"/>
    </row>
    <row r="542" spans="1:3">
      <c r="A542" s="379" t="s">
        <v>273</v>
      </c>
      <c r="B542" s="380">
        <f>SUM(B544:B546)</f>
        <v>0</v>
      </c>
      <c r="C542" s="380">
        <f>SUM(C544:C546)</f>
        <v>0</v>
      </c>
    </row>
    <row r="543" spans="1:3">
      <c r="A543" s="381" t="s">
        <v>57</v>
      </c>
      <c r="B543" s="387"/>
      <c r="C543" s="388"/>
    </row>
    <row r="544" spans="1:3">
      <c r="A544" s="389"/>
      <c r="B544" s="387"/>
      <c r="C544" s="388"/>
    </row>
    <row r="545" spans="1:9">
      <c r="A545" s="389"/>
      <c r="B545" s="382"/>
      <c r="C545" s="383"/>
    </row>
    <row r="546" spans="1:9" ht="14.25" thickBot="1">
      <c r="A546" s="390"/>
      <c r="B546" s="385"/>
      <c r="C546" s="386"/>
    </row>
    <row r="547" spans="1:9" ht="14.25" thickBot="1">
      <c r="A547" s="377" t="s">
        <v>274</v>
      </c>
      <c r="B547" s="378">
        <f>B548+B553</f>
        <v>0</v>
      </c>
      <c r="C547" s="378">
        <f>C548+C553</f>
        <v>3225.61</v>
      </c>
    </row>
    <row r="548" spans="1:9">
      <c r="A548" s="391" t="s">
        <v>271</v>
      </c>
      <c r="B548" s="387">
        <f>SUM(B550:B552)</f>
        <v>0</v>
      </c>
      <c r="C548" s="387">
        <f>SUM(C550:C552)</f>
        <v>3225.61</v>
      </c>
    </row>
    <row r="549" spans="1:9">
      <c r="A549" s="389" t="s">
        <v>57</v>
      </c>
      <c r="B549" s="382"/>
      <c r="C549" s="383"/>
    </row>
    <row r="550" spans="1:9" ht="51">
      <c r="A550" s="392" t="s">
        <v>275</v>
      </c>
      <c r="B550" s="382">
        <v>0</v>
      </c>
      <c r="C550" s="383">
        <v>3225.61</v>
      </c>
    </row>
    <row r="551" spans="1:9">
      <c r="A551" s="392"/>
      <c r="B551" s="382"/>
      <c r="C551" s="383"/>
    </row>
    <row r="552" spans="1:9" ht="14.25" thickBot="1">
      <c r="A552" s="390"/>
      <c r="B552" s="385"/>
      <c r="C552" s="386"/>
    </row>
    <row r="553" spans="1:9">
      <c r="A553" s="393" t="s">
        <v>273</v>
      </c>
      <c r="B553" s="394">
        <f>SUM(B555:B557)</f>
        <v>0</v>
      </c>
      <c r="C553" s="394">
        <f>SUM(C555:C557)</f>
        <v>0</v>
      </c>
    </row>
    <row r="554" spans="1:9">
      <c r="A554" s="389" t="s">
        <v>57</v>
      </c>
      <c r="B554" s="382"/>
      <c r="C554" s="382"/>
    </row>
    <row r="555" spans="1:9">
      <c r="A555" s="395"/>
      <c r="B555" s="382"/>
      <c r="C555" s="382"/>
    </row>
    <row r="556" spans="1:9">
      <c r="A556" s="395"/>
      <c r="B556" s="382"/>
      <c r="C556" s="382"/>
    </row>
    <row r="557" spans="1:9" ht="15.75" thickBot="1">
      <c r="A557" s="396"/>
      <c r="B557" s="397"/>
      <c r="C557" s="397"/>
    </row>
    <row r="558" spans="1:9" ht="14.25">
      <c r="A558" s="373"/>
      <c r="B558" s="373"/>
      <c r="C558" s="373"/>
    </row>
    <row r="559" spans="1:9" ht="14.25">
      <c r="A559" s="373"/>
      <c r="B559" s="373"/>
      <c r="C559" s="373"/>
    </row>
    <row r="560" spans="1:9" ht="43.5" customHeight="1">
      <c r="A560" s="494" t="s">
        <v>276</v>
      </c>
      <c r="B560" s="494"/>
      <c r="C560" s="494"/>
      <c r="D560" s="494"/>
      <c r="E560" s="678"/>
      <c r="F560" s="678"/>
      <c r="G560" s="678"/>
      <c r="H560" s="678"/>
      <c r="I560" s="678"/>
    </row>
    <row r="561" spans="1:9" ht="15" thickBot="1">
      <c r="A561" s="398"/>
      <c r="B561" s="398"/>
      <c r="C561" s="398"/>
      <c r="D561" s="398"/>
      <c r="E561" s="12"/>
      <c r="F561" s="12"/>
      <c r="G561" s="12"/>
      <c r="H561" s="12"/>
      <c r="I561" s="12"/>
    </row>
    <row r="562" spans="1:9" ht="55.5" customHeight="1" thickBot="1">
      <c r="A562" s="679" t="s">
        <v>277</v>
      </c>
      <c r="B562" s="680"/>
      <c r="C562" s="681"/>
      <c r="D562" s="682"/>
    </row>
    <row r="563" spans="1:9" ht="24.75" customHeight="1" thickBot="1">
      <c r="A563" s="500" t="s">
        <v>54</v>
      </c>
      <c r="B563" s="683"/>
      <c r="C563" s="684" t="s">
        <v>55</v>
      </c>
      <c r="D563" s="685"/>
    </row>
    <row r="564" spans="1:9" ht="20.25" customHeight="1" thickBot="1">
      <c r="A564" s="686"/>
      <c r="B564" s="687"/>
      <c r="C564" s="688"/>
      <c r="D564" s="689"/>
    </row>
    <row r="565" spans="1:9" ht="20.25" customHeight="1">
      <c r="A565" s="399"/>
      <c r="B565" s="399"/>
      <c r="C565" s="399"/>
      <c r="D565" s="399"/>
    </row>
    <row r="566" spans="1:9" ht="20.25" customHeight="1">
      <c r="A566" s="399"/>
      <c r="B566" s="399"/>
      <c r="C566" s="399"/>
      <c r="D566" s="399"/>
    </row>
    <row r="567" spans="1:9" ht="20.25" customHeight="1">
      <c r="A567" s="399"/>
      <c r="B567" s="399"/>
      <c r="C567" s="399"/>
      <c r="D567" s="399"/>
    </row>
    <row r="568" spans="1:9" ht="20.25" customHeight="1">
      <c r="A568" s="399"/>
      <c r="B568" s="399"/>
      <c r="C568" s="399"/>
      <c r="D568" s="399"/>
    </row>
    <row r="569" spans="1:9" ht="14.25">
      <c r="A569" s="373" t="s">
        <v>278</v>
      </c>
      <c r="B569" s="373"/>
      <c r="C569" s="373"/>
    </row>
    <row r="570" spans="1:9" ht="14.25">
      <c r="A570" s="537" t="s">
        <v>279</v>
      </c>
      <c r="B570" s="537"/>
      <c r="C570" s="537"/>
    </row>
    <row r="571" spans="1:9" ht="15" thickBot="1">
      <c r="A571" s="373"/>
      <c r="B571" s="373"/>
      <c r="C571" s="373"/>
    </row>
    <row r="572" spans="1:9" ht="24.75" thickBot="1">
      <c r="A572" s="675" t="s">
        <v>280</v>
      </c>
      <c r="B572" s="676"/>
      <c r="C572" s="676"/>
      <c r="D572" s="677"/>
      <c r="E572" s="400" t="s">
        <v>268</v>
      </c>
      <c r="F572" s="401" t="s">
        <v>269</v>
      </c>
      <c r="G572" s="402"/>
    </row>
    <row r="573" spans="1:9" ht="14.25" customHeight="1" thickBot="1">
      <c r="A573" s="672" t="s">
        <v>281</v>
      </c>
      <c r="B573" s="673"/>
      <c r="C573" s="673"/>
      <c r="D573" s="674"/>
      <c r="E573" s="403">
        <f>SUM(E574:E581)</f>
        <v>109915.34999999999</v>
      </c>
      <c r="F573" s="403">
        <f>SUM(F574:F581)</f>
        <v>86650.05</v>
      </c>
      <c r="G573" s="404"/>
    </row>
    <row r="574" spans="1:9">
      <c r="A574" s="663" t="s">
        <v>282</v>
      </c>
      <c r="B574" s="664"/>
      <c r="C574" s="664"/>
      <c r="D574" s="665"/>
      <c r="E574" s="405">
        <v>2073</v>
      </c>
      <c r="F574" s="406">
        <v>859</v>
      </c>
      <c r="G574" s="164"/>
    </row>
    <row r="575" spans="1:9">
      <c r="A575" s="651" t="s">
        <v>283</v>
      </c>
      <c r="B575" s="652"/>
      <c r="C575" s="652"/>
      <c r="D575" s="653"/>
      <c r="E575" s="407"/>
      <c r="F575" s="408"/>
      <c r="G575" s="164"/>
    </row>
    <row r="576" spans="1:9">
      <c r="A576" s="651" t="s">
        <v>284</v>
      </c>
      <c r="B576" s="652"/>
      <c r="C576" s="652"/>
      <c r="D576" s="653"/>
      <c r="E576" s="407"/>
      <c r="F576" s="408"/>
      <c r="G576" s="164"/>
    </row>
    <row r="577" spans="1:7">
      <c r="A577" s="666" t="s">
        <v>285</v>
      </c>
      <c r="B577" s="667"/>
      <c r="C577" s="667"/>
      <c r="D577" s="668"/>
      <c r="E577" s="407">
        <v>104961.15</v>
      </c>
      <c r="F577" s="408">
        <v>83925.95</v>
      </c>
      <c r="G577" s="164"/>
    </row>
    <row r="578" spans="1:7">
      <c r="A578" s="651" t="s">
        <v>286</v>
      </c>
      <c r="B578" s="652"/>
      <c r="C578" s="652"/>
      <c r="D578" s="653"/>
      <c r="E578" s="407"/>
      <c r="F578" s="408"/>
      <c r="G578" s="164"/>
    </row>
    <row r="579" spans="1:7">
      <c r="A579" s="654" t="s">
        <v>287</v>
      </c>
      <c r="B579" s="655"/>
      <c r="C579" s="655"/>
      <c r="D579" s="656"/>
      <c r="E579" s="407"/>
      <c r="F579" s="408"/>
      <c r="G579" s="164"/>
    </row>
    <row r="580" spans="1:7">
      <c r="A580" s="654" t="s">
        <v>288</v>
      </c>
      <c r="B580" s="655"/>
      <c r="C580" s="655"/>
      <c r="D580" s="656"/>
      <c r="E580" s="407"/>
      <c r="F580" s="408"/>
      <c r="G580" s="164"/>
    </row>
    <row r="581" spans="1:7" ht="14.25" thickBot="1">
      <c r="A581" s="669" t="s">
        <v>289</v>
      </c>
      <c r="B581" s="670"/>
      <c r="C581" s="670"/>
      <c r="D581" s="671"/>
      <c r="E581" s="409">
        <v>2881.2</v>
      </c>
      <c r="F581" s="410">
        <v>1865.1</v>
      </c>
      <c r="G581" s="164"/>
    </row>
    <row r="582" spans="1:7" ht="14.25" thickBot="1">
      <c r="A582" s="672" t="s">
        <v>290</v>
      </c>
      <c r="B582" s="673"/>
      <c r="C582" s="673"/>
      <c r="D582" s="674"/>
      <c r="E582" s="411">
        <v>0.09</v>
      </c>
      <c r="F582" s="412">
        <v>-176.66</v>
      </c>
      <c r="G582" s="413"/>
    </row>
    <row r="583" spans="1:7" ht="14.25" thickBot="1">
      <c r="A583" s="657" t="s">
        <v>291</v>
      </c>
      <c r="B583" s="658"/>
      <c r="C583" s="658"/>
      <c r="D583" s="659"/>
      <c r="E583" s="414"/>
      <c r="F583" s="415"/>
      <c r="G583" s="413"/>
    </row>
    <row r="584" spans="1:7" ht="14.25" thickBot="1">
      <c r="A584" s="657" t="s">
        <v>292</v>
      </c>
      <c r="B584" s="658"/>
      <c r="C584" s="658"/>
      <c r="D584" s="659"/>
      <c r="E584" s="411"/>
      <c r="F584" s="412"/>
      <c r="G584" s="413"/>
    </row>
    <row r="585" spans="1:7" ht="14.25" thickBot="1">
      <c r="A585" s="660" t="s">
        <v>293</v>
      </c>
      <c r="B585" s="661"/>
      <c r="C585" s="661"/>
      <c r="D585" s="662"/>
      <c r="E585" s="411"/>
      <c r="F585" s="412"/>
      <c r="G585" s="413"/>
    </row>
    <row r="586" spans="1:7" ht="14.25" thickBot="1">
      <c r="A586" s="660" t="s">
        <v>294</v>
      </c>
      <c r="B586" s="661"/>
      <c r="C586" s="661"/>
      <c r="D586" s="662"/>
      <c r="E586" s="403">
        <f>E587+E595+E598+E601</f>
        <v>0</v>
      </c>
      <c r="F586" s="403">
        <f>SUM(F587+F595+F598+F601)</f>
        <v>0</v>
      </c>
      <c r="G586" s="404"/>
    </row>
    <row r="587" spans="1:7">
      <c r="A587" s="663" t="s">
        <v>295</v>
      </c>
      <c r="B587" s="664"/>
      <c r="C587" s="664"/>
      <c r="D587" s="665"/>
      <c r="E587" s="416">
        <f>SUM(E588:E594)</f>
        <v>0</v>
      </c>
      <c r="F587" s="416">
        <f>SUM(F588:F594)</f>
        <v>0</v>
      </c>
      <c r="G587" s="417"/>
    </row>
    <row r="588" spans="1:7">
      <c r="A588" s="648" t="s">
        <v>296</v>
      </c>
      <c r="B588" s="649"/>
      <c r="C588" s="649"/>
      <c r="D588" s="650"/>
      <c r="E588" s="418"/>
      <c r="F588" s="419"/>
      <c r="G588" s="420"/>
    </row>
    <row r="589" spans="1:7">
      <c r="A589" s="648" t="s">
        <v>297</v>
      </c>
      <c r="B589" s="649"/>
      <c r="C589" s="649"/>
      <c r="D589" s="650"/>
      <c r="E589" s="418"/>
      <c r="F589" s="419"/>
      <c r="G589" s="420"/>
    </row>
    <row r="590" spans="1:7">
      <c r="A590" s="648" t="s">
        <v>298</v>
      </c>
      <c r="B590" s="649"/>
      <c r="C590" s="649"/>
      <c r="D590" s="650"/>
      <c r="E590" s="418"/>
      <c r="F590" s="419"/>
      <c r="G590" s="420"/>
    </row>
    <row r="591" spans="1:7">
      <c r="A591" s="648" t="s">
        <v>299</v>
      </c>
      <c r="B591" s="649"/>
      <c r="C591" s="649"/>
      <c r="D591" s="650"/>
      <c r="E591" s="418"/>
      <c r="F591" s="419"/>
      <c r="G591" s="420"/>
    </row>
    <row r="592" spans="1:7">
      <c r="A592" s="648" t="s">
        <v>300</v>
      </c>
      <c r="B592" s="649"/>
      <c r="C592" s="649"/>
      <c r="D592" s="650"/>
      <c r="E592" s="418"/>
      <c r="F592" s="419"/>
      <c r="G592" s="420"/>
    </row>
    <row r="593" spans="1:7">
      <c r="A593" s="648" t="s">
        <v>301</v>
      </c>
      <c r="B593" s="649"/>
      <c r="C593" s="649"/>
      <c r="D593" s="650"/>
      <c r="E593" s="418"/>
      <c r="F593" s="419"/>
      <c r="G593" s="420"/>
    </row>
    <row r="594" spans="1:7">
      <c r="A594" s="648" t="s">
        <v>302</v>
      </c>
      <c r="B594" s="649"/>
      <c r="C594" s="649"/>
      <c r="D594" s="650"/>
      <c r="E594" s="418"/>
      <c r="F594" s="419"/>
      <c r="G594" s="420"/>
    </row>
    <row r="595" spans="1:7">
      <c r="A595" s="654" t="s">
        <v>303</v>
      </c>
      <c r="B595" s="655"/>
      <c r="C595" s="655"/>
      <c r="D595" s="656"/>
      <c r="E595" s="421">
        <f>SUM(E596:E597)</f>
        <v>0</v>
      </c>
      <c r="F595" s="421">
        <f>SUM(F596:F597)</f>
        <v>0</v>
      </c>
      <c r="G595" s="417"/>
    </row>
    <row r="596" spans="1:7">
      <c r="A596" s="648" t="s">
        <v>304</v>
      </c>
      <c r="B596" s="649"/>
      <c r="C596" s="649"/>
      <c r="D596" s="650"/>
      <c r="E596" s="418"/>
      <c r="F596" s="419"/>
      <c r="G596" s="420"/>
    </row>
    <row r="597" spans="1:7">
      <c r="A597" s="648" t="s">
        <v>305</v>
      </c>
      <c r="B597" s="649"/>
      <c r="C597" s="649"/>
      <c r="D597" s="650"/>
      <c r="E597" s="418"/>
      <c r="F597" s="419"/>
      <c r="G597" s="420"/>
    </row>
    <row r="598" spans="1:7">
      <c r="A598" s="651" t="s">
        <v>306</v>
      </c>
      <c r="B598" s="652"/>
      <c r="C598" s="652"/>
      <c r="D598" s="653"/>
      <c r="E598" s="421">
        <f>SUM(E599:E600)</f>
        <v>0</v>
      </c>
      <c r="F598" s="421">
        <f>SUM(F599:F600)</f>
        <v>0</v>
      </c>
      <c r="G598" s="417"/>
    </row>
    <row r="599" spans="1:7">
      <c r="A599" s="648" t="s">
        <v>307</v>
      </c>
      <c r="B599" s="649"/>
      <c r="C599" s="649"/>
      <c r="D599" s="650"/>
      <c r="E599" s="418"/>
      <c r="F599" s="419"/>
      <c r="G599" s="420"/>
    </row>
    <row r="600" spans="1:7">
      <c r="A600" s="648" t="s">
        <v>308</v>
      </c>
      <c r="B600" s="649"/>
      <c r="C600" s="649"/>
      <c r="D600" s="650"/>
      <c r="E600" s="418"/>
      <c r="F600" s="419"/>
      <c r="G600" s="420"/>
    </row>
    <row r="601" spans="1:7">
      <c r="A601" s="651" t="s">
        <v>309</v>
      </c>
      <c r="B601" s="652"/>
      <c r="C601" s="652"/>
      <c r="D601" s="653"/>
      <c r="E601" s="421">
        <f>SUM(E602:E615)</f>
        <v>0</v>
      </c>
      <c r="F601" s="421">
        <f>SUM(F602:F615)</f>
        <v>0</v>
      </c>
      <c r="G601" s="417"/>
    </row>
    <row r="602" spans="1:7">
      <c r="A602" s="648" t="s">
        <v>310</v>
      </c>
      <c r="B602" s="649"/>
      <c r="C602" s="649"/>
      <c r="D602" s="650"/>
      <c r="E602" s="407"/>
      <c r="F602" s="408"/>
      <c r="G602" s="164"/>
    </row>
    <row r="603" spans="1:7">
      <c r="A603" s="648" t="s">
        <v>311</v>
      </c>
      <c r="B603" s="649"/>
      <c r="C603" s="649"/>
      <c r="D603" s="650"/>
      <c r="E603" s="407"/>
      <c r="F603" s="408"/>
      <c r="G603" s="164"/>
    </row>
    <row r="604" spans="1:7">
      <c r="A604" s="648" t="s">
        <v>312</v>
      </c>
      <c r="B604" s="649"/>
      <c r="C604" s="649"/>
      <c r="D604" s="650"/>
      <c r="E604" s="422"/>
      <c r="F604" s="423"/>
      <c r="G604" s="164"/>
    </row>
    <row r="605" spans="1:7">
      <c r="A605" s="648" t="s">
        <v>313</v>
      </c>
      <c r="B605" s="649"/>
      <c r="C605" s="649"/>
      <c r="D605" s="650"/>
      <c r="E605" s="407"/>
      <c r="F605" s="408"/>
      <c r="G605" s="164"/>
    </row>
    <row r="606" spans="1:7">
      <c r="A606" s="648" t="s">
        <v>314</v>
      </c>
      <c r="B606" s="649"/>
      <c r="C606" s="649"/>
      <c r="D606" s="650"/>
      <c r="E606" s="407"/>
      <c r="F606" s="408"/>
      <c r="G606" s="164"/>
    </row>
    <row r="607" spans="1:7">
      <c r="A607" s="648" t="s">
        <v>315</v>
      </c>
      <c r="B607" s="649"/>
      <c r="C607" s="649"/>
      <c r="D607" s="650"/>
      <c r="E607" s="407"/>
      <c r="F607" s="408"/>
      <c r="G607" s="164"/>
    </row>
    <row r="608" spans="1:7">
      <c r="A608" s="648" t="s">
        <v>316</v>
      </c>
      <c r="B608" s="649"/>
      <c r="C608" s="649"/>
      <c r="D608" s="650"/>
      <c r="E608" s="407"/>
      <c r="F608" s="408"/>
      <c r="G608" s="164"/>
    </row>
    <row r="609" spans="1:7">
      <c r="A609" s="648" t="s">
        <v>317</v>
      </c>
      <c r="B609" s="649"/>
      <c r="C609" s="649"/>
      <c r="D609" s="650"/>
      <c r="E609" s="407"/>
      <c r="F609" s="408"/>
      <c r="G609" s="164"/>
    </row>
    <row r="610" spans="1:7">
      <c r="A610" s="648" t="s">
        <v>318</v>
      </c>
      <c r="B610" s="649"/>
      <c r="C610" s="649"/>
      <c r="D610" s="650"/>
      <c r="E610" s="407"/>
      <c r="F610" s="408"/>
      <c r="G610" s="164"/>
    </row>
    <row r="611" spans="1:7">
      <c r="A611" s="629" t="s">
        <v>319</v>
      </c>
      <c r="B611" s="630"/>
      <c r="C611" s="630"/>
      <c r="D611" s="631"/>
      <c r="E611" s="407"/>
      <c r="F611" s="408"/>
      <c r="G611" s="164"/>
    </row>
    <row r="612" spans="1:7">
      <c r="A612" s="629" t="s">
        <v>320</v>
      </c>
      <c r="B612" s="630"/>
      <c r="C612" s="630"/>
      <c r="D612" s="631"/>
      <c r="E612" s="407"/>
      <c r="F612" s="408"/>
      <c r="G612" s="164"/>
    </row>
    <row r="613" spans="1:7">
      <c r="A613" s="629" t="s">
        <v>321</v>
      </c>
      <c r="B613" s="630"/>
      <c r="C613" s="630"/>
      <c r="D613" s="631"/>
      <c r="E613" s="407"/>
      <c r="F613" s="408"/>
      <c r="G613" s="164"/>
    </row>
    <row r="614" spans="1:7">
      <c r="A614" s="632" t="s">
        <v>322</v>
      </c>
      <c r="B614" s="633"/>
      <c r="C614" s="633"/>
      <c r="D614" s="634"/>
      <c r="E614" s="407"/>
      <c r="F614" s="408"/>
      <c r="G614" s="164"/>
    </row>
    <row r="615" spans="1:7" ht="14.25" thickBot="1">
      <c r="A615" s="635" t="s">
        <v>323</v>
      </c>
      <c r="B615" s="636"/>
      <c r="C615" s="636"/>
      <c r="D615" s="637"/>
      <c r="E615" s="407">
        <v>0</v>
      </c>
      <c r="F615" s="408">
        <v>0</v>
      </c>
      <c r="G615" s="164"/>
    </row>
    <row r="616" spans="1:7" ht="14.25" thickBot="1">
      <c r="A616" s="638" t="s">
        <v>324</v>
      </c>
      <c r="B616" s="639"/>
      <c r="C616" s="639"/>
      <c r="D616" s="640"/>
      <c r="E616" s="424">
        <f>SUM(E573+E582+E583+E584+E585+E586)</f>
        <v>109915.43999999999</v>
      </c>
      <c r="F616" s="424">
        <f>SUM(F573+F582+F583+F584+F585+F586)</f>
        <v>86473.39</v>
      </c>
      <c r="G616" s="404"/>
    </row>
    <row r="617" spans="1:7">
      <c r="A617" s="425"/>
      <c r="B617" s="425"/>
      <c r="C617" s="425"/>
      <c r="D617" s="425"/>
      <c r="E617" s="426"/>
      <c r="F617" s="426"/>
      <c r="G617" s="404"/>
    </row>
    <row r="618" spans="1:7">
      <c r="A618" s="586" t="s">
        <v>325</v>
      </c>
      <c r="B618" s="587"/>
      <c r="C618" s="587"/>
      <c r="D618" s="587"/>
    </row>
    <row r="619" spans="1:7" ht="15.75" thickBot="1">
      <c r="A619" s="373"/>
      <c r="B619" s="373"/>
      <c r="C619" s="208"/>
    </row>
    <row r="620" spans="1:7" ht="15.75">
      <c r="A620" s="641" t="s">
        <v>326</v>
      </c>
      <c r="B620" s="642"/>
      <c r="C620" s="643" t="s">
        <v>268</v>
      </c>
      <c r="D620" s="643" t="s">
        <v>269</v>
      </c>
    </row>
    <row r="621" spans="1:7" ht="15.75" thickBot="1">
      <c r="A621" s="646"/>
      <c r="B621" s="647"/>
      <c r="C621" s="644"/>
      <c r="D621" s="645"/>
    </row>
    <row r="622" spans="1:7">
      <c r="A622" s="623" t="s">
        <v>327</v>
      </c>
      <c r="B622" s="624"/>
      <c r="C622" s="387">
        <v>12879.1</v>
      </c>
      <c r="D622" s="388">
        <v>76838.92</v>
      </c>
    </row>
    <row r="623" spans="1:7">
      <c r="A623" s="625" t="s">
        <v>328</v>
      </c>
      <c r="B623" s="626"/>
      <c r="C623" s="382"/>
      <c r="D623" s="383"/>
    </row>
    <row r="624" spans="1:7">
      <c r="A624" s="627" t="s">
        <v>329</v>
      </c>
      <c r="B624" s="628"/>
      <c r="C624" s="382">
        <v>21230.55</v>
      </c>
      <c r="D624" s="383">
        <v>19598.11</v>
      </c>
    </row>
    <row r="625" spans="1:6">
      <c r="A625" s="619" t="s">
        <v>330</v>
      </c>
      <c r="B625" s="620"/>
      <c r="C625" s="382"/>
      <c r="D625" s="383"/>
    </row>
    <row r="626" spans="1:6">
      <c r="A626" s="615" t="s">
        <v>331</v>
      </c>
      <c r="B626" s="616"/>
      <c r="C626" s="382"/>
      <c r="D626" s="383"/>
    </row>
    <row r="627" spans="1:6">
      <c r="A627" s="615" t="s">
        <v>332</v>
      </c>
      <c r="B627" s="616"/>
      <c r="C627" s="382">
        <v>1196.1500000000001</v>
      </c>
      <c r="D627" s="383">
        <v>1354.68</v>
      </c>
    </row>
    <row r="628" spans="1:6">
      <c r="A628" s="615" t="s">
        <v>333</v>
      </c>
      <c r="B628" s="616"/>
      <c r="C628" s="382"/>
      <c r="D628" s="383"/>
    </row>
    <row r="629" spans="1:6" ht="21.75" customHeight="1">
      <c r="A629" s="617" t="s">
        <v>334</v>
      </c>
      <c r="B629" s="618"/>
      <c r="C629" s="382"/>
      <c r="D629" s="383"/>
    </row>
    <row r="630" spans="1:6">
      <c r="A630" s="619" t="s">
        <v>335</v>
      </c>
      <c r="B630" s="620"/>
      <c r="C630" s="427"/>
      <c r="D630" s="383"/>
    </row>
    <row r="631" spans="1:6" ht="14.25" thickBot="1">
      <c r="A631" s="621" t="s">
        <v>16</v>
      </c>
      <c r="B631" s="622"/>
      <c r="C631" s="428"/>
      <c r="D631" s="429"/>
    </row>
    <row r="632" spans="1:6" ht="16.5" thickBot="1">
      <c r="A632" s="534" t="s">
        <v>90</v>
      </c>
      <c r="B632" s="536"/>
      <c r="C632" s="430">
        <f>SUM(C622:C631)</f>
        <v>35305.800000000003</v>
      </c>
      <c r="D632" s="430">
        <f>SUM(D622:D631)</f>
        <v>97791.709999999992</v>
      </c>
    </row>
    <row r="636" spans="1:6" ht="14.25">
      <c r="A636" s="537" t="s">
        <v>336</v>
      </c>
      <c r="B636" s="537"/>
      <c r="C636" s="537"/>
    </row>
    <row r="637" spans="1:6" ht="15" thickBot="1">
      <c r="A637" s="373"/>
      <c r="B637" s="373"/>
      <c r="C637" s="373"/>
    </row>
    <row r="638" spans="1:6" ht="26.25" thickBot="1">
      <c r="A638" s="606" t="s">
        <v>337</v>
      </c>
      <c r="B638" s="607"/>
      <c r="C638" s="607"/>
      <c r="D638" s="608"/>
      <c r="E638" s="376" t="s">
        <v>268</v>
      </c>
      <c r="F638" s="210" t="s">
        <v>269</v>
      </c>
    </row>
    <row r="639" spans="1:6" ht="14.25" thickBot="1">
      <c r="A639" s="522" t="s">
        <v>338</v>
      </c>
      <c r="B639" s="523"/>
      <c r="C639" s="523"/>
      <c r="D639" s="524"/>
      <c r="E639" s="431">
        <f>E640+E641+E642</f>
        <v>0</v>
      </c>
      <c r="F639" s="431">
        <f>F640+F641+F642</f>
        <v>0</v>
      </c>
    </row>
    <row r="640" spans="1:6">
      <c r="A640" s="609" t="s">
        <v>339</v>
      </c>
      <c r="B640" s="610"/>
      <c r="C640" s="610"/>
      <c r="D640" s="611"/>
      <c r="E640" s="432"/>
      <c r="F640" s="433"/>
    </row>
    <row r="641" spans="1:6">
      <c r="A641" s="509" t="s">
        <v>340</v>
      </c>
      <c r="B641" s="510"/>
      <c r="C641" s="510"/>
      <c r="D641" s="511"/>
      <c r="E641" s="434"/>
      <c r="F641" s="435"/>
    </row>
    <row r="642" spans="1:6" ht="14.25" thickBot="1">
      <c r="A642" s="597" t="s">
        <v>341</v>
      </c>
      <c r="B642" s="598"/>
      <c r="C642" s="598"/>
      <c r="D642" s="599"/>
      <c r="E642" s="436"/>
      <c r="F642" s="437"/>
    </row>
    <row r="643" spans="1:6" ht="14.25" thickBot="1">
      <c r="A643" s="612" t="s">
        <v>342</v>
      </c>
      <c r="B643" s="613"/>
      <c r="C643" s="613"/>
      <c r="D643" s="614"/>
      <c r="E643" s="431">
        <v>0</v>
      </c>
      <c r="F643" s="438">
        <v>0</v>
      </c>
    </row>
    <row r="644" spans="1:6" ht="14.25" thickBot="1">
      <c r="A644" s="603" t="s">
        <v>343</v>
      </c>
      <c r="B644" s="604"/>
      <c r="C644" s="604"/>
      <c r="D644" s="605"/>
      <c r="E644" s="439">
        <f>SUM(E645:E654)</f>
        <v>460.31</v>
      </c>
      <c r="F644" s="439">
        <f>SUM(F645:F654)</f>
        <v>54743.9</v>
      </c>
    </row>
    <row r="645" spans="1:6">
      <c r="A645" s="525" t="s">
        <v>344</v>
      </c>
      <c r="B645" s="526"/>
      <c r="C645" s="526"/>
      <c r="D645" s="527"/>
      <c r="E645" s="440"/>
      <c r="F645" s="440"/>
    </row>
    <row r="646" spans="1:6">
      <c r="A646" s="528" t="s">
        <v>345</v>
      </c>
      <c r="B646" s="529"/>
      <c r="C646" s="529"/>
      <c r="D646" s="530"/>
      <c r="E646" s="441"/>
      <c r="F646" s="441"/>
    </row>
    <row r="647" spans="1:6">
      <c r="A647" s="528" t="s">
        <v>346</v>
      </c>
      <c r="B647" s="529"/>
      <c r="C647" s="529"/>
      <c r="D647" s="530"/>
      <c r="E647" s="434"/>
      <c r="F647" s="434"/>
    </row>
    <row r="648" spans="1:6">
      <c r="A648" s="528" t="s">
        <v>347</v>
      </c>
      <c r="B648" s="529"/>
      <c r="C648" s="529"/>
      <c r="D648" s="530"/>
      <c r="E648" s="434"/>
      <c r="F648" s="435"/>
    </row>
    <row r="649" spans="1:6">
      <c r="A649" s="528" t="s">
        <v>348</v>
      </c>
      <c r="B649" s="529"/>
      <c r="C649" s="529"/>
      <c r="D649" s="530"/>
      <c r="E649" s="434"/>
      <c r="F649" s="435"/>
    </row>
    <row r="650" spans="1:6">
      <c r="A650" s="528" t="s">
        <v>349</v>
      </c>
      <c r="B650" s="529"/>
      <c r="C650" s="529"/>
      <c r="D650" s="530"/>
      <c r="E650" s="442"/>
      <c r="F650" s="443"/>
    </row>
    <row r="651" spans="1:6">
      <c r="A651" s="528" t="s">
        <v>350</v>
      </c>
      <c r="B651" s="529"/>
      <c r="C651" s="529"/>
      <c r="D651" s="530"/>
      <c r="E651" s="442"/>
      <c r="F651" s="443"/>
    </row>
    <row r="652" spans="1:6">
      <c r="A652" s="509" t="s">
        <v>351</v>
      </c>
      <c r="B652" s="510"/>
      <c r="C652" s="510"/>
      <c r="D652" s="511"/>
      <c r="E652" s="434"/>
      <c r="F652" s="435"/>
    </row>
    <row r="653" spans="1:6">
      <c r="A653" s="509" t="s">
        <v>352</v>
      </c>
      <c r="B653" s="510"/>
      <c r="C653" s="510"/>
      <c r="D653" s="511"/>
      <c r="E653" s="442"/>
      <c r="F653" s="443"/>
    </row>
    <row r="654" spans="1:6" ht="14.25" thickBot="1">
      <c r="A654" s="597" t="s">
        <v>353</v>
      </c>
      <c r="B654" s="598"/>
      <c r="C654" s="598"/>
      <c r="D654" s="599"/>
      <c r="E654" s="442">
        <v>460.31</v>
      </c>
      <c r="F654" s="443">
        <v>54743.9</v>
      </c>
    </row>
    <row r="655" spans="1:6" ht="14.25" thickBot="1">
      <c r="A655" s="600" t="s">
        <v>90</v>
      </c>
      <c r="B655" s="601"/>
      <c r="C655" s="601"/>
      <c r="D655" s="602"/>
      <c r="E655" s="262">
        <f>SUM(E639+E643+E644)</f>
        <v>460.31</v>
      </c>
      <c r="F655" s="262">
        <f>SUM(F639+F643+F644)</f>
        <v>54743.9</v>
      </c>
    </row>
    <row r="668" spans="1:6">
      <c r="A668" s="586" t="s">
        <v>354</v>
      </c>
      <c r="B668" s="587"/>
      <c r="C668" s="587"/>
      <c r="D668" s="587"/>
    </row>
    <row r="669" spans="1:6" ht="15.75" thickBot="1">
      <c r="A669" s="373"/>
      <c r="B669" s="373"/>
      <c r="C669" s="208"/>
      <c r="D669" s="208"/>
    </row>
    <row r="670" spans="1:6" ht="26.25" thickBot="1">
      <c r="A670" s="538" t="s">
        <v>355</v>
      </c>
      <c r="B670" s="539"/>
      <c r="C670" s="539"/>
      <c r="D670" s="540"/>
      <c r="E670" s="376" t="s">
        <v>268</v>
      </c>
      <c r="F670" s="210" t="s">
        <v>269</v>
      </c>
    </row>
    <row r="671" spans="1:6" ht="30.75" customHeight="1" thickBot="1">
      <c r="A671" s="588" t="s">
        <v>356</v>
      </c>
      <c r="B671" s="589"/>
      <c r="C671" s="589"/>
      <c r="D671" s="590"/>
      <c r="E671" s="444"/>
      <c r="F671" s="444"/>
    </row>
    <row r="672" spans="1:6" ht="14.25" thickBot="1">
      <c r="A672" s="522" t="s">
        <v>357</v>
      </c>
      <c r="B672" s="523"/>
      <c r="C672" s="523"/>
      <c r="D672" s="524"/>
      <c r="E672" s="378">
        <f>SUM(E673+E674+E679)</f>
        <v>115.62</v>
      </c>
      <c r="F672" s="378">
        <f>SUM(F673+F674+F679)</f>
        <v>1.29</v>
      </c>
    </row>
    <row r="673" spans="1:6">
      <c r="A673" s="591" t="s">
        <v>358</v>
      </c>
      <c r="B673" s="592"/>
      <c r="C673" s="592"/>
      <c r="D673" s="593"/>
      <c r="E673" s="290"/>
      <c r="F673" s="290"/>
    </row>
    <row r="674" spans="1:6">
      <c r="A674" s="594" t="s">
        <v>359</v>
      </c>
      <c r="B674" s="595"/>
      <c r="C674" s="595"/>
      <c r="D674" s="596"/>
      <c r="E674" s="445">
        <f>SUM(E676:E678)</f>
        <v>0</v>
      </c>
      <c r="F674" s="445">
        <f>SUM(F676:F678)</f>
        <v>0</v>
      </c>
    </row>
    <row r="675" spans="1:6">
      <c r="A675" s="568" t="s">
        <v>360</v>
      </c>
      <c r="B675" s="569"/>
      <c r="C675" s="569"/>
      <c r="D675" s="570"/>
      <c r="E675" s="446"/>
      <c r="F675" s="446"/>
    </row>
    <row r="676" spans="1:6">
      <c r="A676" s="568" t="s">
        <v>361</v>
      </c>
      <c r="B676" s="569"/>
      <c r="C676" s="569"/>
      <c r="D676" s="570"/>
      <c r="E676" s="446"/>
      <c r="F676" s="446"/>
    </row>
    <row r="677" spans="1:6">
      <c r="A677" s="568" t="s">
        <v>362</v>
      </c>
      <c r="B677" s="569"/>
      <c r="C677" s="569"/>
      <c r="D677" s="570"/>
      <c r="E677" s="382"/>
      <c r="F677" s="382"/>
    </row>
    <row r="678" spans="1:6">
      <c r="A678" s="568" t="s">
        <v>363</v>
      </c>
      <c r="B678" s="569"/>
      <c r="C678" s="569"/>
      <c r="D678" s="570"/>
      <c r="E678" s="382"/>
      <c r="F678" s="382"/>
    </row>
    <row r="679" spans="1:6">
      <c r="A679" s="583" t="s">
        <v>364</v>
      </c>
      <c r="B679" s="584"/>
      <c r="C679" s="584"/>
      <c r="D679" s="585"/>
      <c r="E679" s="445">
        <f>SUM(E680:E684)</f>
        <v>115.62</v>
      </c>
      <c r="F679" s="445">
        <f>SUM(F680:F684)</f>
        <v>1.29</v>
      </c>
    </row>
    <row r="680" spans="1:6">
      <c r="A680" s="568" t="s">
        <v>365</v>
      </c>
      <c r="B680" s="569"/>
      <c r="C680" s="569"/>
      <c r="D680" s="570"/>
      <c r="E680" s="382"/>
      <c r="F680" s="382"/>
    </row>
    <row r="681" spans="1:6">
      <c r="A681" s="568" t="s">
        <v>366</v>
      </c>
      <c r="B681" s="569"/>
      <c r="C681" s="569"/>
      <c r="D681" s="570"/>
      <c r="E681" s="382"/>
      <c r="F681" s="382"/>
    </row>
    <row r="682" spans="1:6">
      <c r="A682" s="571" t="s">
        <v>367</v>
      </c>
      <c r="B682" s="572"/>
      <c r="C682" s="572"/>
      <c r="D682" s="573"/>
      <c r="E682" s="382"/>
      <c r="F682" s="382"/>
    </row>
    <row r="683" spans="1:6">
      <c r="A683" s="571" t="s">
        <v>368</v>
      </c>
      <c r="B683" s="572"/>
      <c r="C683" s="572"/>
      <c r="D683" s="573"/>
      <c r="E683" s="382"/>
      <c r="F683" s="382"/>
    </row>
    <row r="684" spans="1:6" ht="14.25" thickBot="1">
      <c r="A684" s="574" t="s">
        <v>369</v>
      </c>
      <c r="B684" s="575"/>
      <c r="C684" s="575"/>
      <c r="D684" s="576"/>
      <c r="E684" s="385">
        <v>115.62</v>
      </c>
      <c r="F684" s="385">
        <v>1.29</v>
      </c>
    </row>
    <row r="685" spans="1:6" ht="14.25" thickBot="1">
      <c r="A685" s="577" t="s">
        <v>370</v>
      </c>
      <c r="B685" s="578"/>
      <c r="C685" s="578"/>
      <c r="D685" s="579"/>
      <c r="E685" s="447">
        <f>SUM(E671+E672)</f>
        <v>115.62</v>
      </c>
      <c r="F685" s="447">
        <f>SUM(F671+F672)</f>
        <v>1.29</v>
      </c>
    </row>
    <row r="689" spans="1:6" ht="14.25">
      <c r="A689" s="34" t="s">
        <v>371</v>
      </c>
      <c r="B689" s="2"/>
      <c r="C689" s="2"/>
    </row>
    <row r="690" spans="1:6" ht="14.25" thickBot="1">
      <c r="A690"/>
      <c r="B690"/>
      <c r="C690"/>
    </row>
    <row r="691" spans="1:6" ht="32.25" thickBot="1">
      <c r="A691" s="580"/>
      <c r="B691" s="581"/>
      <c r="C691" s="581"/>
      <c r="D691" s="582"/>
      <c r="E691" s="347" t="s">
        <v>268</v>
      </c>
      <c r="F691" s="448" t="s">
        <v>269</v>
      </c>
    </row>
    <row r="692" spans="1:6" ht="14.25" thickBot="1">
      <c r="A692" s="553" t="s">
        <v>372</v>
      </c>
      <c r="B692" s="554"/>
      <c r="C692" s="554"/>
      <c r="D692" s="555"/>
      <c r="E692" s="378">
        <f>SUM(E693:E694)</f>
        <v>0</v>
      </c>
      <c r="F692" s="378">
        <f>SUM(F693:F694)</f>
        <v>0</v>
      </c>
    </row>
    <row r="693" spans="1:6">
      <c r="A693" s="556" t="s">
        <v>373</v>
      </c>
      <c r="B693" s="557"/>
      <c r="C693" s="557"/>
      <c r="D693" s="558"/>
      <c r="E693" s="380"/>
      <c r="F693" s="449"/>
    </row>
    <row r="694" spans="1:6" ht="14.25" thickBot="1">
      <c r="A694" s="559" t="s">
        <v>374</v>
      </c>
      <c r="B694" s="560"/>
      <c r="C694" s="560"/>
      <c r="D694" s="561"/>
      <c r="E694" s="394"/>
      <c r="F694" s="450"/>
    </row>
    <row r="695" spans="1:6" ht="14.25" thickBot="1">
      <c r="A695" s="541" t="s">
        <v>375</v>
      </c>
      <c r="B695" s="542"/>
      <c r="C695" s="542"/>
      <c r="D695" s="543"/>
      <c r="E695" s="378">
        <f>SUM(E696:E697)</f>
        <v>13.37</v>
      </c>
      <c r="F695" s="378">
        <f>SUM(F696:F697)</f>
        <v>6.02</v>
      </c>
    </row>
    <row r="696" spans="1:6" ht="22.5" customHeight="1">
      <c r="A696" s="562" t="s">
        <v>376</v>
      </c>
      <c r="B696" s="563"/>
      <c r="C696" s="563"/>
      <c r="D696" s="564"/>
      <c r="E696" s="387"/>
      <c r="F696" s="388"/>
    </row>
    <row r="697" spans="1:6" ht="15.75" customHeight="1" thickBot="1">
      <c r="A697" s="565" t="s">
        <v>377</v>
      </c>
      <c r="B697" s="566"/>
      <c r="C697" s="566"/>
      <c r="D697" s="567"/>
      <c r="E697" s="428">
        <v>13.37</v>
      </c>
      <c r="F697" s="429">
        <v>6.02</v>
      </c>
    </row>
    <row r="698" spans="1:6" ht="14.25" thickBot="1">
      <c r="A698" s="541" t="s">
        <v>378</v>
      </c>
      <c r="B698" s="542"/>
      <c r="C698" s="542"/>
      <c r="D698" s="543"/>
      <c r="E698" s="378">
        <f>SUM(E699:E704)</f>
        <v>0</v>
      </c>
      <c r="F698" s="378">
        <f>SUM(F699:F704)</f>
        <v>0</v>
      </c>
    </row>
    <row r="699" spans="1:6">
      <c r="A699" s="544" t="s">
        <v>379</v>
      </c>
      <c r="B699" s="545"/>
      <c r="C699" s="545"/>
      <c r="D699" s="546"/>
      <c r="E699" s="387"/>
      <c r="F699" s="388"/>
    </row>
    <row r="700" spans="1:6">
      <c r="A700" s="547" t="s">
        <v>380</v>
      </c>
      <c r="B700" s="548"/>
      <c r="C700" s="548"/>
      <c r="D700" s="549"/>
      <c r="E700" s="387"/>
      <c r="F700" s="388"/>
    </row>
    <row r="701" spans="1:6">
      <c r="A701" s="550" t="s">
        <v>381</v>
      </c>
      <c r="B701" s="551"/>
      <c r="C701" s="551"/>
      <c r="D701" s="552"/>
      <c r="E701" s="382"/>
      <c r="F701" s="383"/>
    </row>
    <row r="702" spans="1:6">
      <c r="A702" s="550" t="s">
        <v>382</v>
      </c>
      <c r="B702" s="551"/>
      <c r="C702" s="551"/>
      <c r="D702" s="552"/>
      <c r="E702" s="428"/>
      <c r="F702" s="429"/>
    </row>
    <row r="703" spans="1:6">
      <c r="A703" s="550" t="s">
        <v>383</v>
      </c>
      <c r="B703" s="551"/>
      <c r="C703" s="551"/>
      <c r="D703" s="552"/>
      <c r="E703" s="428"/>
      <c r="F703" s="429"/>
    </row>
    <row r="704" spans="1:6" ht="14.25" thickBot="1">
      <c r="A704" s="531" t="s">
        <v>384</v>
      </c>
      <c r="B704" s="532"/>
      <c r="C704" s="532"/>
      <c r="D704" s="533"/>
      <c r="E704" s="428"/>
      <c r="F704" s="429"/>
    </row>
    <row r="705" spans="1:6" ht="16.5" thickBot="1">
      <c r="A705" s="534" t="s">
        <v>90</v>
      </c>
      <c r="B705" s="535"/>
      <c r="C705" s="535"/>
      <c r="D705" s="536"/>
      <c r="E705" s="451">
        <f>SUM(E692+E695+E698)</f>
        <v>13.37</v>
      </c>
      <c r="F705" s="451">
        <f>SUM(F692+F695+F698)</f>
        <v>6.02</v>
      </c>
    </row>
    <row r="706" spans="1:6" ht="15.75">
      <c r="A706" s="452"/>
      <c r="B706" s="452"/>
      <c r="C706" s="452"/>
      <c r="D706" s="452"/>
      <c r="E706" s="453"/>
      <c r="F706" s="453"/>
    </row>
    <row r="707" spans="1:6">
      <c r="A707" s="343"/>
      <c r="B707" s="343"/>
      <c r="C707" s="343"/>
      <c r="D707" s="343"/>
      <c r="E707" s="343"/>
      <c r="F707" s="343"/>
    </row>
    <row r="708" spans="1:6" ht="15.75">
      <c r="A708" s="454"/>
      <c r="B708" s="454"/>
      <c r="C708" s="454"/>
      <c r="D708" s="454"/>
      <c r="E708" s="455"/>
      <c r="F708" s="455"/>
    </row>
    <row r="709" spans="1:6" ht="15.75">
      <c r="A709" s="452"/>
      <c r="B709" s="452"/>
      <c r="C709" s="452"/>
      <c r="D709" s="452"/>
      <c r="E709" s="453"/>
      <c r="F709" s="453"/>
    </row>
    <row r="710" spans="1:6" ht="15.75">
      <c r="A710" s="452"/>
      <c r="B710" s="452"/>
      <c r="C710" s="452"/>
      <c r="D710" s="452"/>
      <c r="E710" s="453"/>
      <c r="F710" s="453"/>
    </row>
    <row r="711" spans="1:6" ht="15.75">
      <c r="A711" s="452"/>
      <c r="B711" s="452"/>
      <c r="C711" s="452"/>
      <c r="D711" s="452"/>
      <c r="E711" s="453"/>
      <c r="F711" s="453"/>
    </row>
    <row r="714" spans="1:6" ht="14.25">
      <c r="A714" s="537" t="s">
        <v>385</v>
      </c>
      <c r="B714" s="537"/>
      <c r="C714" s="537"/>
    </row>
    <row r="715" spans="1:6" ht="14.25" thickBot="1">
      <c r="A715" s="374"/>
      <c r="B715" s="187"/>
      <c r="C715" s="187"/>
    </row>
    <row r="716" spans="1:6" ht="26.25" thickBot="1">
      <c r="A716" s="538"/>
      <c r="B716" s="539"/>
      <c r="C716" s="539"/>
      <c r="D716" s="540"/>
      <c r="E716" s="376" t="s">
        <v>268</v>
      </c>
      <c r="F716" s="210" t="s">
        <v>269</v>
      </c>
    </row>
    <row r="717" spans="1:6" ht="14.25" thickBot="1">
      <c r="A717" s="522" t="s">
        <v>375</v>
      </c>
      <c r="B717" s="523"/>
      <c r="C717" s="523"/>
      <c r="D717" s="524"/>
      <c r="E717" s="378">
        <f>E718+E719</f>
        <v>0</v>
      </c>
      <c r="F717" s="378">
        <f>F718+F719</f>
        <v>0</v>
      </c>
    </row>
    <row r="718" spans="1:6">
      <c r="A718" s="525" t="s">
        <v>386</v>
      </c>
      <c r="B718" s="526"/>
      <c r="C718" s="526"/>
      <c r="D718" s="527"/>
      <c r="E718" s="380"/>
      <c r="F718" s="449"/>
    </row>
    <row r="719" spans="1:6" ht="14.25" thickBot="1">
      <c r="A719" s="519" t="s">
        <v>387</v>
      </c>
      <c r="B719" s="520"/>
      <c r="C719" s="520"/>
      <c r="D719" s="521"/>
      <c r="E719" s="385"/>
      <c r="F719" s="386"/>
    </row>
    <row r="720" spans="1:6" ht="14.25" thickBot="1">
      <c r="A720" s="522" t="s">
        <v>388</v>
      </c>
      <c r="B720" s="523"/>
      <c r="C720" s="523"/>
      <c r="D720" s="524"/>
      <c r="E720" s="378">
        <f>SUM(E721:E728)</f>
        <v>0</v>
      </c>
      <c r="F720" s="378">
        <f>SUM(F721:F728)</f>
        <v>0</v>
      </c>
    </row>
    <row r="721" spans="1:6">
      <c r="A721" s="525" t="s">
        <v>389</v>
      </c>
      <c r="B721" s="526"/>
      <c r="C721" s="526"/>
      <c r="D721" s="527"/>
      <c r="E721" s="387"/>
      <c r="F721" s="387"/>
    </row>
    <row r="722" spans="1:6">
      <c r="A722" s="528" t="s">
        <v>390</v>
      </c>
      <c r="B722" s="529"/>
      <c r="C722" s="529"/>
      <c r="D722" s="530"/>
      <c r="E722" s="382"/>
      <c r="F722" s="382"/>
    </row>
    <row r="723" spans="1:6">
      <c r="A723" s="528" t="s">
        <v>391</v>
      </c>
      <c r="B723" s="529"/>
      <c r="C723" s="529"/>
      <c r="D723" s="530"/>
      <c r="E723" s="382"/>
      <c r="F723" s="382"/>
    </row>
    <row r="724" spans="1:6">
      <c r="A724" s="509" t="s">
        <v>392</v>
      </c>
      <c r="B724" s="510"/>
      <c r="C724" s="510"/>
      <c r="D724" s="511"/>
      <c r="E724" s="382"/>
      <c r="F724" s="382"/>
    </row>
    <row r="725" spans="1:6">
      <c r="A725" s="509" t="s">
        <v>393</v>
      </c>
      <c r="B725" s="510"/>
      <c r="C725" s="510"/>
      <c r="D725" s="511"/>
      <c r="E725" s="428"/>
      <c r="F725" s="428"/>
    </row>
    <row r="726" spans="1:6">
      <c r="A726" s="509" t="s">
        <v>394</v>
      </c>
      <c r="B726" s="510"/>
      <c r="C726" s="510"/>
      <c r="D726" s="511"/>
      <c r="E726" s="428"/>
      <c r="F726" s="428"/>
    </row>
    <row r="727" spans="1:6">
      <c r="A727" s="509" t="s">
        <v>395</v>
      </c>
      <c r="B727" s="510"/>
      <c r="C727" s="510"/>
      <c r="D727" s="511"/>
      <c r="E727" s="428"/>
      <c r="F727" s="428"/>
    </row>
    <row r="728" spans="1:6" ht="14.25" thickBot="1">
      <c r="A728" s="512" t="s">
        <v>140</v>
      </c>
      <c r="B728" s="513"/>
      <c r="C728" s="513"/>
      <c r="D728" s="514"/>
      <c r="E728" s="428"/>
      <c r="F728" s="428"/>
    </row>
    <row r="729" spans="1:6" ht="14.25" thickBot="1">
      <c r="A729" s="515"/>
      <c r="B729" s="516"/>
      <c r="C729" s="516"/>
      <c r="D729" s="517"/>
      <c r="E729" s="262">
        <f>SUM(E717+E720)</f>
        <v>0</v>
      </c>
      <c r="F729" s="262">
        <f>SUM(F717+F720)</f>
        <v>0</v>
      </c>
    </row>
    <row r="733" spans="1:6" ht="15.75">
      <c r="A733" s="518" t="s">
        <v>396</v>
      </c>
      <c r="B733" s="518"/>
      <c r="C733" s="518"/>
      <c r="D733" s="518"/>
      <c r="E733" s="518"/>
      <c r="F733" s="518"/>
    </row>
    <row r="734" spans="1:6" ht="14.25" thickBot="1">
      <c r="A734" s="456"/>
      <c r="B734" s="247"/>
      <c r="C734" s="247"/>
      <c r="D734" s="247"/>
      <c r="E734" s="247"/>
      <c r="F734" s="247"/>
    </row>
    <row r="735" spans="1:6" ht="14.25" thickBot="1">
      <c r="A735" s="498" t="s">
        <v>397</v>
      </c>
      <c r="B735" s="499"/>
      <c r="C735" s="502" t="s">
        <v>257</v>
      </c>
      <c r="D735" s="503"/>
      <c r="E735" s="503"/>
      <c r="F735" s="504"/>
    </row>
    <row r="736" spans="1:6" ht="14.25" thickBot="1">
      <c r="A736" s="500"/>
      <c r="B736" s="501"/>
      <c r="C736" s="457" t="s">
        <v>398</v>
      </c>
      <c r="D736" s="232" t="s">
        <v>399</v>
      </c>
      <c r="E736" s="458" t="s">
        <v>270</v>
      </c>
      <c r="F736" s="232" t="s">
        <v>274</v>
      </c>
    </row>
    <row r="737" spans="1:6">
      <c r="A737" s="505" t="s">
        <v>400</v>
      </c>
      <c r="B737" s="506"/>
      <c r="C737" s="459">
        <f>SUM(C738:C740)</f>
        <v>0</v>
      </c>
      <c r="D737" s="459">
        <f>SUM(D738:D740)</f>
        <v>571.28</v>
      </c>
      <c r="E737" s="459">
        <f>SUM(E738:E740)</f>
        <v>0</v>
      </c>
      <c r="F737" s="178">
        <f>SUM(F738:F740)</f>
        <v>6057.5</v>
      </c>
    </row>
    <row r="738" spans="1:6">
      <c r="A738" s="507" t="s">
        <v>401</v>
      </c>
      <c r="B738" s="508"/>
      <c r="C738" s="459">
        <v>0</v>
      </c>
      <c r="D738" s="178">
        <v>571.28</v>
      </c>
      <c r="E738" s="460">
        <v>0</v>
      </c>
      <c r="F738" s="178">
        <v>6057.5</v>
      </c>
    </row>
    <row r="739" spans="1:6">
      <c r="A739" s="507" t="s">
        <v>402</v>
      </c>
      <c r="B739" s="508"/>
      <c r="C739" s="459"/>
      <c r="D739" s="178"/>
      <c r="E739" s="460"/>
      <c r="F739" s="178"/>
    </row>
    <row r="740" spans="1:6">
      <c r="A740" s="507" t="s">
        <v>402</v>
      </c>
      <c r="B740" s="508"/>
      <c r="C740" s="459"/>
      <c r="D740" s="178"/>
      <c r="E740" s="460"/>
      <c r="F740" s="178"/>
    </row>
    <row r="741" spans="1:6">
      <c r="A741" s="488" t="s">
        <v>403</v>
      </c>
      <c r="B741" s="489"/>
      <c r="C741" s="459">
        <v>0</v>
      </c>
      <c r="D741" s="178">
        <v>0</v>
      </c>
      <c r="E741" s="460">
        <v>0</v>
      </c>
      <c r="F741" s="178">
        <v>0</v>
      </c>
    </row>
    <row r="742" spans="1:6" ht="14.25" thickBot="1">
      <c r="A742" s="490" t="s">
        <v>404</v>
      </c>
      <c r="B742" s="491"/>
      <c r="C742" s="461">
        <v>0</v>
      </c>
      <c r="D742" s="462">
        <v>0</v>
      </c>
      <c r="E742" s="463">
        <v>0</v>
      </c>
      <c r="F742" s="462"/>
    </row>
    <row r="743" spans="1:6" ht="14.25" thickBot="1">
      <c r="A743" s="492" t="s">
        <v>141</v>
      </c>
      <c r="B743" s="493"/>
      <c r="C743" s="464">
        <f>C737+C741+C742</f>
        <v>0</v>
      </c>
      <c r="D743" s="464">
        <f>D737+D741+D742</f>
        <v>571.28</v>
      </c>
      <c r="E743" s="464">
        <f>E737+E741+E742</f>
        <v>0</v>
      </c>
      <c r="F743" s="465">
        <f>F737+F741+F742</f>
        <v>6057.5</v>
      </c>
    </row>
    <row r="746" spans="1:6" ht="30" customHeight="1">
      <c r="A746" s="494" t="s">
        <v>405</v>
      </c>
      <c r="B746" s="494"/>
      <c r="C746" s="494"/>
      <c r="D746" s="494"/>
      <c r="E746" s="495"/>
      <c r="F746" s="495"/>
    </row>
    <row r="748" spans="1:6" ht="15">
      <c r="A748" s="483" t="s">
        <v>406</v>
      </c>
      <c r="B748" s="483"/>
      <c r="C748" s="483"/>
      <c r="D748" s="483"/>
    </row>
    <row r="749" spans="1:6" ht="14.25" thickBot="1">
      <c r="A749" s="121"/>
      <c r="B749" s="247"/>
      <c r="C749" s="247"/>
      <c r="D749" s="247"/>
    </row>
    <row r="750" spans="1:6" ht="51.75" thickBot="1">
      <c r="A750" s="496" t="s">
        <v>33</v>
      </c>
      <c r="B750" s="497"/>
      <c r="C750" s="235" t="s">
        <v>407</v>
      </c>
      <c r="D750" s="235" t="s">
        <v>408</v>
      </c>
    </row>
    <row r="751" spans="1:6" ht="14.25" thickBot="1">
      <c r="A751" s="481" t="s">
        <v>409</v>
      </c>
      <c r="B751" s="482"/>
      <c r="C751" s="466">
        <v>34</v>
      </c>
      <c r="D751" s="467">
        <v>30</v>
      </c>
    </row>
    <row r="760" spans="1:6" ht="24" customHeight="1">
      <c r="A760" s="483" t="s">
        <v>410</v>
      </c>
      <c r="B760" s="483"/>
      <c r="C760" s="483"/>
      <c r="D760" s="483"/>
      <c r="E760" s="483"/>
      <c r="F760" s="483"/>
    </row>
    <row r="761" spans="1:6" ht="16.5" thickBot="1">
      <c r="A761" s="247"/>
      <c r="B761" s="468"/>
      <c r="C761" s="468"/>
      <c r="D761" s="247"/>
      <c r="E761" s="247"/>
    </row>
    <row r="762" spans="1:6" ht="51.75" thickBot="1">
      <c r="A762" s="457" t="s">
        <v>411</v>
      </c>
      <c r="B762" s="232" t="s">
        <v>412</v>
      </c>
      <c r="C762" s="232" t="s">
        <v>156</v>
      </c>
      <c r="D762" s="125" t="s">
        <v>413</v>
      </c>
      <c r="E762" s="124" t="s">
        <v>414</v>
      </c>
    </row>
    <row r="763" spans="1:6">
      <c r="A763" s="469" t="s">
        <v>87</v>
      </c>
      <c r="B763" s="174" t="s">
        <v>415</v>
      </c>
      <c r="C763" s="174"/>
      <c r="D763" s="174" t="s">
        <v>415</v>
      </c>
      <c r="E763" s="174" t="s">
        <v>415</v>
      </c>
    </row>
    <row r="764" spans="1:6">
      <c r="A764" s="470" t="s">
        <v>88</v>
      </c>
      <c r="B764" s="144"/>
      <c r="C764" s="144"/>
      <c r="D764" s="143"/>
      <c r="E764" s="144"/>
    </row>
    <row r="765" spans="1:6">
      <c r="A765" s="470" t="s">
        <v>416</v>
      </c>
      <c r="B765" s="144"/>
      <c r="C765" s="144"/>
      <c r="D765" s="143"/>
      <c r="E765" s="144"/>
    </row>
    <row r="766" spans="1:6">
      <c r="A766" s="470" t="s">
        <v>417</v>
      </c>
      <c r="B766" s="144"/>
      <c r="C766" s="144"/>
      <c r="D766" s="143"/>
      <c r="E766" s="144"/>
    </row>
    <row r="767" spans="1:6">
      <c r="A767" s="470" t="s">
        <v>418</v>
      </c>
      <c r="B767" s="144"/>
      <c r="C767" s="144"/>
      <c r="D767" s="143"/>
      <c r="E767" s="144"/>
    </row>
    <row r="768" spans="1:6">
      <c r="A768" s="470" t="s">
        <v>419</v>
      </c>
      <c r="B768" s="144"/>
      <c r="C768" s="144"/>
      <c r="D768" s="143"/>
      <c r="E768" s="144"/>
    </row>
    <row r="769" spans="1:5">
      <c r="A769" s="470" t="s">
        <v>420</v>
      </c>
      <c r="B769" s="144"/>
      <c r="C769" s="144"/>
      <c r="D769" s="143"/>
      <c r="E769" s="144"/>
    </row>
    <row r="770" spans="1:5" ht="14.25" thickBot="1">
      <c r="A770" s="471" t="s">
        <v>421</v>
      </c>
      <c r="B770" s="472"/>
      <c r="C770" s="472"/>
      <c r="D770" s="473"/>
      <c r="E770" s="472"/>
    </row>
    <row r="774" spans="1:5" ht="14.25">
      <c r="A774" s="346" t="s">
        <v>422</v>
      </c>
      <c r="B774" s="474"/>
      <c r="C774" s="474"/>
      <c r="D774" s="474"/>
      <c r="E774" s="474"/>
    </row>
    <row r="775" spans="1:5" ht="16.5" thickBot="1">
      <c r="A775" s="247"/>
      <c r="B775" s="468"/>
      <c r="C775" s="468"/>
      <c r="D775" s="247"/>
      <c r="E775" s="247"/>
    </row>
    <row r="776" spans="1:5" ht="63.75" thickBot="1">
      <c r="A776" s="475" t="s">
        <v>411</v>
      </c>
      <c r="B776" s="476" t="s">
        <v>412</v>
      </c>
      <c r="C776" s="476" t="s">
        <v>156</v>
      </c>
      <c r="D776" s="477" t="s">
        <v>423</v>
      </c>
      <c r="E776" s="478" t="s">
        <v>414</v>
      </c>
    </row>
    <row r="777" spans="1:5">
      <c r="A777" s="469" t="s">
        <v>87</v>
      </c>
      <c r="B777" s="174" t="s">
        <v>415</v>
      </c>
      <c r="C777" s="174"/>
      <c r="D777" s="174" t="s">
        <v>415</v>
      </c>
      <c r="E777" s="174" t="s">
        <v>415</v>
      </c>
    </row>
    <row r="778" spans="1:5">
      <c r="A778" s="470" t="s">
        <v>88</v>
      </c>
      <c r="B778" s="144"/>
      <c r="C778" s="144"/>
      <c r="D778" s="143"/>
      <c r="E778" s="144"/>
    </row>
    <row r="779" spans="1:5">
      <c r="A779" s="470" t="s">
        <v>416</v>
      </c>
      <c r="B779" s="144"/>
      <c r="C779" s="144"/>
      <c r="D779" s="143"/>
      <c r="E779" s="144"/>
    </row>
    <row r="780" spans="1:5">
      <c r="A780" s="470" t="s">
        <v>417</v>
      </c>
      <c r="B780" s="144"/>
      <c r="C780" s="144"/>
      <c r="D780" s="143"/>
      <c r="E780" s="144"/>
    </row>
    <row r="781" spans="1:5">
      <c r="A781" s="470" t="s">
        <v>418</v>
      </c>
      <c r="B781" s="144"/>
      <c r="C781" s="144"/>
      <c r="D781" s="143"/>
      <c r="E781" s="144"/>
    </row>
    <row r="782" spans="1:5">
      <c r="A782" s="470" t="s">
        <v>419</v>
      </c>
      <c r="B782" s="144"/>
      <c r="C782" s="144"/>
      <c r="D782" s="143"/>
      <c r="E782" s="144"/>
    </row>
    <row r="783" spans="1:5">
      <c r="A783" s="470" t="s">
        <v>420</v>
      </c>
      <c r="B783" s="144"/>
      <c r="C783" s="144"/>
      <c r="D783" s="143"/>
      <c r="E783" s="144"/>
    </row>
    <row r="784" spans="1:5" ht="14.25" thickBot="1">
      <c r="A784" s="471" t="s">
        <v>421</v>
      </c>
      <c r="B784" s="472"/>
      <c r="C784" s="472"/>
      <c r="D784" s="473"/>
      <c r="E784" s="472"/>
    </row>
    <row r="792" spans="1:7" ht="15">
      <c r="A792" s="479"/>
      <c r="B792" s="479"/>
      <c r="C792" s="484"/>
      <c r="D792" s="485"/>
      <c r="E792" s="479"/>
      <c r="F792" s="479"/>
    </row>
    <row r="793" spans="1:7" ht="30">
      <c r="A793" s="480" t="s">
        <v>424</v>
      </c>
      <c r="B793" s="480"/>
      <c r="C793" s="484"/>
      <c r="D793" s="485"/>
      <c r="E793" s="480"/>
      <c r="F793" s="486" t="s">
        <v>425</v>
      </c>
      <c r="G793" s="486"/>
    </row>
    <row r="794" spans="1:7" ht="15">
      <c r="A794" s="480" t="s">
        <v>426</v>
      </c>
      <c r="B794" s="208"/>
      <c r="C794" s="486" t="s">
        <v>427</v>
      </c>
      <c r="D794" s="487"/>
      <c r="E794" s="480"/>
      <c r="F794" s="486" t="s">
        <v>428</v>
      </c>
      <c r="G794" s="486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0:C130"/>
    <mergeCell ref="A131:A132"/>
    <mergeCell ref="B131:F131"/>
    <mergeCell ref="G131:I131"/>
    <mergeCell ref="A139:C139"/>
    <mergeCell ref="A140:C140"/>
    <mergeCell ref="A75:B75"/>
    <mergeCell ref="A76:B76"/>
    <mergeCell ref="A93:E93"/>
    <mergeCell ref="A118:C118"/>
    <mergeCell ref="A119:C119"/>
    <mergeCell ref="A129:G129"/>
    <mergeCell ref="A152:B152"/>
    <mergeCell ref="A153:B153"/>
    <mergeCell ref="A154:B154"/>
    <mergeCell ref="A155:B155"/>
    <mergeCell ref="A167:I167"/>
    <mergeCell ref="A169:B169"/>
    <mergeCell ref="A146:D146"/>
    <mergeCell ref="A147:C147"/>
    <mergeCell ref="A148:B148"/>
    <mergeCell ref="A149:B149"/>
    <mergeCell ref="A150:B150"/>
    <mergeCell ref="A151:B151"/>
    <mergeCell ref="B190:D190"/>
    <mergeCell ref="B191:D191"/>
    <mergeCell ref="B192:D192"/>
    <mergeCell ref="B193:D193"/>
    <mergeCell ref="B194:D194"/>
    <mergeCell ref="A195:D195"/>
    <mergeCell ref="A176:B176"/>
    <mergeCell ref="A186:I186"/>
    <mergeCell ref="A188:D189"/>
    <mergeCell ref="E188:E189"/>
    <mergeCell ref="F188:H188"/>
    <mergeCell ref="I188:I189"/>
    <mergeCell ref="A211:B211"/>
    <mergeCell ref="A212:B212"/>
    <mergeCell ref="A213:B213"/>
    <mergeCell ref="A214:B214"/>
    <mergeCell ref="A215:B215"/>
    <mergeCell ref="A216:B216"/>
    <mergeCell ref="A204:G204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B219"/>
    <mergeCell ref="A220:B220"/>
    <mergeCell ref="A221:B221"/>
    <mergeCell ref="A222:B222"/>
    <mergeCell ref="A235:B235"/>
    <mergeCell ref="A236:B236"/>
    <mergeCell ref="A237:B237"/>
    <mergeCell ref="A249:C249"/>
    <mergeCell ref="A251:B251"/>
    <mergeCell ref="A252:B252"/>
    <mergeCell ref="A229:B229"/>
    <mergeCell ref="A230:B230"/>
    <mergeCell ref="A231:B231"/>
    <mergeCell ref="A232:B232"/>
    <mergeCell ref="A233:B233"/>
    <mergeCell ref="A234:B234"/>
    <mergeCell ref="A259:B259"/>
    <mergeCell ref="A260:B260"/>
    <mergeCell ref="A261:B261"/>
    <mergeCell ref="A262:B262"/>
    <mergeCell ref="A263:B263"/>
    <mergeCell ref="A264:B264"/>
    <mergeCell ref="A253:B253"/>
    <mergeCell ref="A254:B254"/>
    <mergeCell ref="A255:B255"/>
    <mergeCell ref="A256:B256"/>
    <mergeCell ref="A257:B257"/>
    <mergeCell ref="A258:B258"/>
    <mergeCell ref="B289:C289"/>
    <mergeCell ref="D289:E289"/>
    <mergeCell ref="B291:E291"/>
    <mergeCell ref="B296:E296"/>
    <mergeCell ref="A304:D304"/>
    <mergeCell ref="A306:B306"/>
    <mergeCell ref="A268:D268"/>
    <mergeCell ref="A270:B270"/>
    <mergeCell ref="A271:B271"/>
    <mergeCell ref="A272:B272"/>
    <mergeCell ref="A273:B273"/>
    <mergeCell ref="A287:E287"/>
    <mergeCell ref="A313:B313"/>
    <mergeCell ref="A314:B314"/>
    <mergeCell ref="A315:B315"/>
    <mergeCell ref="A316:B316"/>
    <mergeCell ref="A323:D323"/>
    <mergeCell ref="A325:B325"/>
    <mergeCell ref="A307:B307"/>
    <mergeCell ref="A308:B308"/>
    <mergeCell ref="A309:B309"/>
    <mergeCell ref="A310:B310"/>
    <mergeCell ref="A311:B311"/>
    <mergeCell ref="A312:B312"/>
    <mergeCell ref="A332:B332"/>
    <mergeCell ref="A333:B333"/>
    <mergeCell ref="A334:B334"/>
    <mergeCell ref="A335:B335"/>
    <mergeCell ref="A336:B336"/>
    <mergeCell ref="A337:B337"/>
    <mergeCell ref="A326:B326"/>
    <mergeCell ref="A327:B327"/>
    <mergeCell ref="A328:B328"/>
    <mergeCell ref="A329:B329"/>
    <mergeCell ref="A330:B330"/>
    <mergeCell ref="A331:B331"/>
    <mergeCell ref="A344:B344"/>
    <mergeCell ref="A345:B345"/>
    <mergeCell ref="A346:B346"/>
    <mergeCell ref="A347:B347"/>
    <mergeCell ref="A348:B348"/>
    <mergeCell ref="A349:B349"/>
    <mergeCell ref="A338:B338"/>
    <mergeCell ref="A339:B339"/>
    <mergeCell ref="A340:B340"/>
    <mergeCell ref="A341:B341"/>
    <mergeCell ref="A342:B342"/>
    <mergeCell ref="A343:B343"/>
    <mergeCell ref="A363:C363"/>
    <mergeCell ref="A365:C365"/>
    <mergeCell ref="A367:B367"/>
    <mergeCell ref="G367:H367"/>
    <mergeCell ref="A368:B368"/>
    <mergeCell ref="G368:H368"/>
    <mergeCell ref="A350:B350"/>
    <mergeCell ref="A351:B351"/>
    <mergeCell ref="A352:B352"/>
    <mergeCell ref="A353:B353"/>
    <mergeCell ref="A354:B354"/>
    <mergeCell ref="A355:B355"/>
    <mergeCell ref="A374:B374"/>
    <mergeCell ref="A375:B375"/>
    <mergeCell ref="A376:B376"/>
    <mergeCell ref="A377:B377"/>
    <mergeCell ref="A378:B378"/>
    <mergeCell ref="A379:B379"/>
    <mergeCell ref="A369:B369"/>
    <mergeCell ref="G369:H369"/>
    <mergeCell ref="A370:B370"/>
    <mergeCell ref="A371:B371"/>
    <mergeCell ref="A372:B372"/>
    <mergeCell ref="A373:B373"/>
    <mergeCell ref="A386:B386"/>
    <mergeCell ref="A387:B387"/>
    <mergeCell ref="A388:B388"/>
    <mergeCell ref="A389:B389"/>
    <mergeCell ref="A390:B390"/>
    <mergeCell ref="A403:E403"/>
    <mergeCell ref="A380:B380"/>
    <mergeCell ref="A381:B381"/>
    <mergeCell ref="A382:B382"/>
    <mergeCell ref="A383:B383"/>
    <mergeCell ref="A384:B384"/>
    <mergeCell ref="A385:B385"/>
    <mergeCell ref="A411:B411"/>
    <mergeCell ref="A412:B412"/>
    <mergeCell ref="A413:B413"/>
    <mergeCell ref="A414:B414"/>
    <mergeCell ref="A415:B415"/>
    <mergeCell ref="A416:B416"/>
    <mergeCell ref="A405:B405"/>
    <mergeCell ref="A406:B406"/>
    <mergeCell ref="A407:B407"/>
    <mergeCell ref="A408:B408"/>
    <mergeCell ref="A409:B409"/>
    <mergeCell ref="A410:B410"/>
    <mergeCell ref="A426:B426"/>
    <mergeCell ref="A429:E429"/>
    <mergeCell ref="A431:B431"/>
    <mergeCell ref="A432:B432"/>
    <mergeCell ref="A434:E434"/>
    <mergeCell ref="A445:I445"/>
    <mergeCell ref="A417:B417"/>
    <mergeCell ref="A418:B418"/>
    <mergeCell ref="A419:B419"/>
    <mergeCell ref="A422:D422"/>
    <mergeCell ref="A424:B424"/>
    <mergeCell ref="A425:B425"/>
    <mergeCell ref="A467:B467"/>
    <mergeCell ref="A468:B468"/>
    <mergeCell ref="A469:B469"/>
    <mergeCell ref="A470:B470"/>
    <mergeCell ref="A471:B471"/>
    <mergeCell ref="A472:B472"/>
    <mergeCell ref="A447:I447"/>
    <mergeCell ref="A449:A450"/>
    <mergeCell ref="B449:D449"/>
    <mergeCell ref="E449:G449"/>
    <mergeCell ref="H449:J449"/>
    <mergeCell ref="A465:C465"/>
    <mergeCell ref="C490:D490"/>
    <mergeCell ref="A494:D494"/>
    <mergeCell ref="A495:C495"/>
    <mergeCell ref="A473:B473"/>
    <mergeCell ref="A474:B474"/>
    <mergeCell ref="A475:B475"/>
    <mergeCell ref="A476:B476"/>
    <mergeCell ref="A477:B477"/>
    <mergeCell ref="A478:B478"/>
    <mergeCell ref="A497:B497"/>
    <mergeCell ref="A498:B498"/>
    <mergeCell ref="A499:B499"/>
    <mergeCell ref="A500:B500"/>
    <mergeCell ref="A501:B501"/>
    <mergeCell ref="A502:B502"/>
    <mergeCell ref="A479:B479"/>
    <mergeCell ref="A480:B480"/>
    <mergeCell ref="A490:B490"/>
    <mergeCell ref="A570:C570"/>
    <mergeCell ref="A572:D572"/>
    <mergeCell ref="A573:D573"/>
    <mergeCell ref="A574:D574"/>
    <mergeCell ref="A575:D575"/>
    <mergeCell ref="A576:D576"/>
    <mergeCell ref="A560:I560"/>
    <mergeCell ref="A562:D562"/>
    <mergeCell ref="A563:B563"/>
    <mergeCell ref="C563:D563"/>
    <mergeCell ref="A564:B564"/>
    <mergeCell ref="C564:D564"/>
    <mergeCell ref="A583:D583"/>
    <mergeCell ref="A584:D584"/>
    <mergeCell ref="A585:D585"/>
    <mergeCell ref="A586:D586"/>
    <mergeCell ref="A587:D587"/>
    <mergeCell ref="A588:D588"/>
    <mergeCell ref="A577:D577"/>
    <mergeCell ref="A578:D578"/>
    <mergeCell ref="A579:D579"/>
    <mergeCell ref="A580:D580"/>
    <mergeCell ref="A581:D581"/>
    <mergeCell ref="A582:D582"/>
    <mergeCell ref="A595:D595"/>
    <mergeCell ref="A596:D596"/>
    <mergeCell ref="A597:D597"/>
    <mergeCell ref="A598:D598"/>
    <mergeCell ref="A599:D599"/>
    <mergeCell ref="A600:D600"/>
    <mergeCell ref="A589:D589"/>
    <mergeCell ref="A590:D590"/>
    <mergeCell ref="A591:D591"/>
    <mergeCell ref="A592:D592"/>
    <mergeCell ref="A593:D593"/>
    <mergeCell ref="A594:D594"/>
    <mergeCell ref="A607:D607"/>
    <mergeCell ref="A608:D608"/>
    <mergeCell ref="A609:D609"/>
    <mergeCell ref="A610:D610"/>
    <mergeCell ref="A611:D611"/>
    <mergeCell ref="A612:D612"/>
    <mergeCell ref="A601:D601"/>
    <mergeCell ref="A602:D602"/>
    <mergeCell ref="A603:D603"/>
    <mergeCell ref="A604:D604"/>
    <mergeCell ref="A605:D605"/>
    <mergeCell ref="A606:D606"/>
    <mergeCell ref="A613:D613"/>
    <mergeCell ref="A614:D614"/>
    <mergeCell ref="A615:D615"/>
    <mergeCell ref="A616:D616"/>
    <mergeCell ref="A618:D618"/>
    <mergeCell ref="A620:B620"/>
    <mergeCell ref="C620:C621"/>
    <mergeCell ref="D620:D621"/>
    <mergeCell ref="A621:B621"/>
    <mergeCell ref="A628:B628"/>
    <mergeCell ref="A629:B629"/>
    <mergeCell ref="A630:B630"/>
    <mergeCell ref="A631:B631"/>
    <mergeCell ref="A632:B632"/>
    <mergeCell ref="A636:C636"/>
    <mergeCell ref="A622:B622"/>
    <mergeCell ref="A623:B623"/>
    <mergeCell ref="A624:B624"/>
    <mergeCell ref="A625:B625"/>
    <mergeCell ref="A626:B626"/>
    <mergeCell ref="A627:B627"/>
    <mergeCell ref="A644:D644"/>
    <mergeCell ref="A645:D645"/>
    <mergeCell ref="A646:D646"/>
    <mergeCell ref="A647:D647"/>
    <mergeCell ref="A648:D648"/>
    <mergeCell ref="A649:D649"/>
    <mergeCell ref="A638:D638"/>
    <mergeCell ref="A639:D639"/>
    <mergeCell ref="A640:D640"/>
    <mergeCell ref="A641:D641"/>
    <mergeCell ref="A642:D642"/>
    <mergeCell ref="A643:D643"/>
    <mergeCell ref="A668:D668"/>
    <mergeCell ref="A670:D670"/>
    <mergeCell ref="A671:D671"/>
    <mergeCell ref="A672:D672"/>
    <mergeCell ref="A673:D673"/>
    <mergeCell ref="A674:D674"/>
    <mergeCell ref="A650:D650"/>
    <mergeCell ref="A651:D651"/>
    <mergeCell ref="A652:D652"/>
    <mergeCell ref="A653:D653"/>
    <mergeCell ref="A654:D654"/>
    <mergeCell ref="A655:D655"/>
    <mergeCell ref="A681:D681"/>
    <mergeCell ref="A682:D682"/>
    <mergeCell ref="A683:D683"/>
    <mergeCell ref="A684:D684"/>
    <mergeCell ref="A685:D685"/>
    <mergeCell ref="A691:D691"/>
    <mergeCell ref="A675:D675"/>
    <mergeCell ref="A676:D676"/>
    <mergeCell ref="A677:D677"/>
    <mergeCell ref="A678:D678"/>
    <mergeCell ref="A679:D679"/>
    <mergeCell ref="A680:D680"/>
    <mergeCell ref="A698:D698"/>
    <mergeCell ref="A699:D699"/>
    <mergeCell ref="A700:D700"/>
    <mergeCell ref="A701:D701"/>
    <mergeCell ref="A702:D702"/>
    <mergeCell ref="A703:D703"/>
    <mergeCell ref="A692:D692"/>
    <mergeCell ref="A693:D693"/>
    <mergeCell ref="A694:D694"/>
    <mergeCell ref="A695:D695"/>
    <mergeCell ref="A696:D696"/>
    <mergeCell ref="A697:D697"/>
    <mergeCell ref="A719:D719"/>
    <mergeCell ref="A720:D720"/>
    <mergeCell ref="A721:D721"/>
    <mergeCell ref="A722:D722"/>
    <mergeCell ref="A723:D723"/>
    <mergeCell ref="A724:D724"/>
    <mergeCell ref="A704:D704"/>
    <mergeCell ref="A705:D705"/>
    <mergeCell ref="A714:C714"/>
    <mergeCell ref="A716:D716"/>
    <mergeCell ref="A717:D717"/>
    <mergeCell ref="A718:D718"/>
    <mergeCell ref="A735:B736"/>
    <mergeCell ref="C735:F735"/>
    <mergeCell ref="A737:B737"/>
    <mergeCell ref="A738:B738"/>
    <mergeCell ref="A739:B739"/>
    <mergeCell ref="A740:B740"/>
    <mergeCell ref="A725:D725"/>
    <mergeCell ref="A726:D726"/>
    <mergeCell ref="A727:D727"/>
    <mergeCell ref="A728:D728"/>
    <mergeCell ref="A729:D729"/>
    <mergeCell ref="A733:F733"/>
    <mergeCell ref="A751:B751"/>
    <mergeCell ref="A760:F760"/>
    <mergeCell ref="C792:D792"/>
    <mergeCell ref="C793:D793"/>
    <mergeCell ref="F793:G793"/>
    <mergeCell ref="C794:D794"/>
    <mergeCell ref="F794:G794"/>
    <mergeCell ref="A741:B741"/>
    <mergeCell ref="A742:B742"/>
    <mergeCell ref="A743:B743"/>
    <mergeCell ref="A746:F746"/>
    <mergeCell ref="A748:D748"/>
    <mergeCell ref="A750:B750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z Oddziałami Integracyjnymi Nr 27 im. Wandy  Chotomskiej ,ul.Nowolipki 21C, 01-006 Warszawa
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2021-06-08T20:05:27Z</dcterms:created>
  <dcterms:modified xsi:type="dcterms:W3CDTF">2021-06-08T13:53:09Z</dcterms:modified>
</cp:coreProperties>
</file>