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69\2020\"/>
    </mc:Choice>
  </mc:AlternateContent>
  <bookViews>
    <workbookView xWindow="0" yWindow="0" windowWidth="24000" windowHeight="9435"/>
  </bookViews>
  <sheets>
    <sheet name="P 269" sheetId="1" r:id="rId1"/>
  </sheets>
  <definedNames>
    <definedName name="Z_9AAA29D8_192E_4E21_BE22_DD0F172FD090_.wvu.Rows" localSheetId="0" hidden="1">'P 269'!$481:$481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0" i="1" l="1"/>
  <c r="F726" i="1" s="1"/>
  <c r="E720" i="1"/>
  <c r="E726" i="1" s="1"/>
  <c r="D720" i="1"/>
  <c r="D726" i="1" s="1"/>
  <c r="C720" i="1"/>
  <c r="C726" i="1" s="1"/>
  <c r="F703" i="1"/>
  <c r="E703" i="1"/>
  <c r="F700" i="1"/>
  <c r="F712" i="1" s="1"/>
  <c r="E700" i="1"/>
  <c r="E712" i="1" s="1"/>
  <c r="F681" i="1"/>
  <c r="E681" i="1"/>
  <c r="F678" i="1"/>
  <c r="F688" i="1" s="1"/>
  <c r="E678" i="1"/>
  <c r="F675" i="1"/>
  <c r="E675" i="1"/>
  <c r="E688" i="1" s="1"/>
  <c r="F662" i="1"/>
  <c r="E662" i="1"/>
  <c r="F657" i="1"/>
  <c r="F655" i="1" s="1"/>
  <c r="F668" i="1" s="1"/>
  <c r="E657" i="1"/>
  <c r="E655" i="1"/>
  <c r="E668" i="1" s="1"/>
  <c r="F631" i="1"/>
  <c r="E631" i="1"/>
  <c r="F626" i="1"/>
  <c r="F642" i="1" s="1"/>
  <c r="E626" i="1"/>
  <c r="E642" i="1" s="1"/>
  <c r="D619" i="1"/>
  <c r="C619" i="1"/>
  <c r="F585" i="1"/>
  <c r="E585" i="1"/>
  <c r="F582" i="1"/>
  <c r="E582" i="1"/>
  <c r="F579" i="1"/>
  <c r="E579" i="1"/>
  <c r="F571" i="1"/>
  <c r="F570" i="1" s="1"/>
  <c r="E571" i="1"/>
  <c r="E570" i="1"/>
  <c r="F561" i="1"/>
  <c r="F557" i="1" s="1"/>
  <c r="F600" i="1" s="1"/>
  <c r="E557" i="1"/>
  <c r="E600" i="1" s="1"/>
  <c r="B518" i="1"/>
  <c r="C513" i="1"/>
  <c r="C512" i="1" s="1"/>
  <c r="B513" i="1"/>
  <c r="B512" i="1"/>
  <c r="C509" i="1"/>
  <c r="B509" i="1"/>
  <c r="C504" i="1"/>
  <c r="B504" i="1"/>
  <c r="B503" i="1" s="1"/>
  <c r="C503" i="1"/>
  <c r="D471" i="1"/>
  <c r="D480" i="1" s="1"/>
  <c r="C471" i="1"/>
  <c r="C480" i="1" s="1"/>
  <c r="K460" i="1"/>
  <c r="E460" i="1"/>
  <c r="K459" i="1"/>
  <c r="E459" i="1"/>
  <c r="K458" i="1"/>
  <c r="E458" i="1"/>
  <c r="K457" i="1"/>
  <c r="E457" i="1"/>
  <c r="K456" i="1"/>
  <c r="E456" i="1"/>
  <c r="K455" i="1"/>
  <c r="J455" i="1"/>
  <c r="I455" i="1"/>
  <c r="H455" i="1"/>
  <c r="G455" i="1"/>
  <c r="F455" i="1"/>
  <c r="E455" i="1"/>
  <c r="D455" i="1"/>
  <c r="C455" i="1"/>
  <c r="B455" i="1"/>
  <c r="K454" i="1"/>
  <c r="E454" i="1"/>
  <c r="K453" i="1"/>
  <c r="E453" i="1"/>
  <c r="K452" i="1"/>
  <c r="K451" i="1" s="1"/>
  <c r="E452" i="1"/>
  <c r="J451" i="1"/>
  <c r="J461" i="1" s="1"/>
  <c r="I451" i="1"/>
  <c r="I461" i="1" s="1"/>
  <c r="H451" i="1"/>
  <c r="H461" i="1" s="1"/>
  <c r="G451" i="1"/>
  <c r="G461" i="1" s="1"/>
  <c r="F451" i="1"/>
  <c r="F461" i="1" s="1"/>
  <c r="E451" i="1"/>
  <c r="D451" i="1"/>
  <c r="D461" i="1" s="1"/>
  <c r="C451" i="1"/>
  <c r="C461" i="1" s="1"/>
  <c r="B451" i="1"/>
  <c r="B461" i="1" s="1"/>
  <c r="K450" i="1"/>
  <c r="K461" i="1" s="1"/>
  <c r="E450" i="1"/>
  <c r="E461" i="1" s="1"/>
  <c r="D425" i="1"/>
  <c r="C425" i="1"/>
  <c r="D413" i="1"/>
  <c r="C413" i="1"/>
  <c r="D405" i="1"/>
  <c r="D418" i="1" s="1"/>
  <c r="C405" i="1"/>
  <c r="C418" i="1" s="1"/>
  <c r="D378" i="1"/>
  <c r="C378" i="1"/>
  <c r="D367" i="1"/>
  <c r="D389" i="1" s="1"/>
  <c r="C367" i="1"/>
  <c r="C389" i="1" s="1"/>
  <c r="D330" i="1"/>
  <c r="D351" i="1" s="1"/>
  <c r="C330" i="1"/>
  <c r="C351" i="1" s="1"/>
  <c r="D317" i="1"/>
  <c r="C317" i="1"/>
  <c r="E301" i="1"/>
  <c r="D301" i="1"/>
  <c r="C301" i="1"/>
  <c r="B301" i="1"/>
  <c r="E295" i="1"/>
  <c r="D295" i="1"/>
  <c r="C295" i="1"/>
  <c r="B295" i="1"/>
  <c r="D273" i="1"/>
  <c r="C273" i="1"/>
  <c r="D260" i="1"/>
  <c r="C260" i="1"/>
  <c r="D256" i="1"/>
  <c r="D264" i="1" s="1"/>
  <c r="C256" i="1"/>
  <c r="C264" i="1" s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 s="1"/>
  <c r="F215" i="1"/>
  <c r="F236" i="1" s="1"/>
  <c r="E215" i="1"/>
  <c r="E236" i="1" s="1"/>
  <c r="D215" i="1"/>
  <c r="D236" i="1" s="1"/>
  <c r="C215" i="1"/>
  <c r="C236" i="1" s="1"/>
  <c r="G214" i="1"/>
  <c r="G213" i="1"/>
  <c r="G212" i="1"/>
  <c r="G211" i="1"/>
  <c r="G210" i="1"/>
  <c r="G209" i="1"/>
  <c r="G208" i="1"/>
  <c r="G207" i="1"/>
  <c r="G206" i="1"/>
  <c r="H193" i="1"/>
  <c r="G193" i="1"/>
  <c r="F193" i="1"/>
  <c r="E193" i="1"/>
  <c r="I192" i="1"/>
  <c r="I191" i="1"/>
  <c r="I190" i="1"/>
  <c r="I189" i="1"/>
  <c r="I188" i="1"/>
  <c r="I193" i="1" s="1"/>
  <c r="G180" i="1"/>
  <c r="F180" i="1"/>
  <c r="E180" i="1"/>
  <c r="G173" i="1"/>
  <c r="F173" i="1"/>
  <c r="E173" i="1"/>
  <c r="D148" i="1"/>
  <c r="C148" i="1"/>
  <c r="I135" i="1"/>
  <c r="H135" i="1"/>
  <c r="G135" i="1"/>
  <c r="F135" i="1"/>
  <c r="E135" i="1"/>
  <c r="D135" i="1"/>
  <c r="C135" i="1"/>
  <c r="B135" i="1"/>
  <c r="E112" i="1"/>
  <c r="E111" i="1"/>
  <c r="E109" i="1" s="1"/>
  <c r="E110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C104" i="1"/>
  <c r="E103" i="1"/>
  <c r="E102" i="1"/>
  <c r="E101" i="1"/>
  <c r="E100" i="1" s="1"/>
  <c r="D100" i="1"/>
  <c r="C100" i="1"/>
  <c r="B100" i="1"/>
  <c r="E99" i="1"/>
  <c r="E98" i="1"/>
  <c r="E97" i="1" s="1"/>
  <c r="E104" i="1" s="1"/>
  <c r="D97" i="1"/>
  <c r="D104" i="1" s="1"/>
  <c r="C97" i="1"/>
  <c r="B97" i="1"/>
  <c r="B104" i="1" s="1"/>
  <c r="E96" i="1"/>
  <c r="C77" i="1"/>
  <c r="C75" i="1"/>
  <c r="C67" i="1"/>
  <c r="C64" i="1"/>
  <c r="C70" i="1" s="1"/>
  <c r="C58" i="1"/>
  <c r="C55" i="1"/>
  <c r="C61" i="1" s="1"/>
  <c r="C78" i="1" s="1"/>
  <c r="H36" i="1"/>
  <c r="F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E29" i="1" s="1"/>
  <c r="D26" i="1"/>
  <c r="C26" i="1"/>
  <c r="C29" i="1" s="1"/>
  <c r="B26" i="1"/>
  <c r="I25" i="1"/>
  <c r="I24" i="1"/>
  <c r="I23" i="1"/>
  <c r="I22" i="1" s="1"/>
  <c r="H22" i="1"/>
  <c r="H29" i="1" s="1"/>
  <c r="G22" i="1"/>
  <c r="F22" i="1"/>
  <c r="F29" i="1" s="1"/>
  <c r="E22" i="1"/>
  <c r="D22" i="1"/>
  <c r="D29" i="1" s="1"/>
  <c r="C22" i="1"/>
  <c r="B22" i="1"/>
  <c r="B29" i="1" s="1"/>
  <c r="G21" i="1"/>
  <c r="G29" i="1" s="1"/>
  <c r="E21" i="1"/>
  <c r="E36" i="1" s="1"/>
  <c r="I18" i="1"/>
  <c r="I17" i="1"/>
  <c r="I16" i="1"/>
  <c r="H16" i="1"/>
  <c r="G16" i="1"/>
  <c r="G19" i="1" s="1"/>
  <c r="G37" i="1" s="1"/>
  <c r="F16" i="1"/>
  <c r="E16" i="1"/>
  <c r="E19" i="1" s="1"/>
  <c r="E37" i="1" s="1"/>
  <c r="D16" i="1"/>
  <c r="C16" i="1"/>
  <c r="C19" i="1" s="1"/>
  <c r="C37" i="1" s="1"/>
  <c r="B16" i="1"/>
  <c r="I15" i="1"/>
  <c r="I14" i="1"/>
  <c r="I13" i="1"/>
  <c r="I12" i="1" s="1"/>
  <c r="I19" i="1" s="1"/>
  <c r="H12" i="1"/>
  <c r="H19" i="1" s="1"/>
  <c r="H37" i="1" s="1"/>
  <c r="G12" i="1"/>
  <c r="F12" i="1"/>
  <c r="F19" i="1" s="1"/>
  <c r="E12" i="1"/>
  <c r="D12" i="1"/>
  <c r="D19" i="1" s="1"/>
  <c r="D37" i="1" s="1"/>
  <c r="C12" i="1"/>
  <c r="B12" i="1"/>
  <c r="B19" i="1" s="1"/>
  <c r="I11" i="1"/>
  <c r="B37" i="1" l="1"/>
  <c r="F37" i="1"/>
  <c r="E113" i="1"/>
  <c r="G236" i="1"/>
  <c r="G36" i="1"/>
  <c r="I21" i="1"/>
  <c r="I29" i="1" s="1"/>
  <c r="I37" i="1" s="1"/>
  <c r="I36" i="1" l="1"/>
</calcChain>
</file>

<file path=xl/sharedStrings.xml><?xml version="1.0" encoding="utf-8"?>
<sst xmlns="http://schemas.openxmlformats.org/spreadsheetml/2006/main" count="641" uniqueCount="431">
  <si>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</si>
  <si>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</si>
  <si>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</si>
  <si>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</si>
  <si>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</si>
  <si>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</si>
  <si>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</si>
  <si>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</si>
  <si>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</si>
  <si>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</si>
  <si>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</si>
  <si>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</si>
  <si>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</si>
  <si>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</si>
  <si>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</si>
  <si>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</si>
  <si>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</si>
  <si>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</si>
  <si>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</si>
  <si>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</si>
  <si>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</si>
  <si>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</si>
  <si>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</si>
  <si>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</si>
  <si>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</si>
  <si>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</si>
  <si>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</si>
  <si>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</si>
  <si>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</si>
  <si>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</si>
  <si>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</si>
  <si>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</si>
  <si>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</si>
  <si>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</si>
  <si>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</si>
  <si>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</si>
  <si>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</si>
  <si>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</si>
  <si>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</si>
  <si>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</si>
  <si>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</si>
  <si>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</si>
  <si>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</si>
  <si>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</si>
  <si>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</si>
  <si>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</si>
  <si>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</si>
  <si>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</si>
  <si>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</si>
  <si>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</si>
  <si>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</si>
  <si>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</si>
  <si>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</si>
  <si>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</si>
  <si>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</si>
  <si>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</si>
  <si>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</si>
  <si>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</si>
  <si>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</si>
  <si>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</si>
  <si>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</si>
  <si>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</si>
  <si>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</si>
  <si>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</si>
  <si>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</si>
  <si>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</si>
  <si>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</si>
  <si>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</si>
  <si>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</si>
  <si>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</si>
  <si>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</si>
  <si>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</si>
  <si>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</si>
  <si>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</si>
  <si>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</si>
  <si>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</si>
  <si>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</si>
  <si>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</si>
  <si>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</si>
  <si>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</si>
  <si>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</si>
  <si>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</si>
  <si>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</si>
  <si>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</si>
  <si>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</si>
  <si>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</si>
  <si>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</si>
  <si>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</si>
  <si>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</si>
  <si>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</si>
  <si>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</si>
  <si>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</si>
  <si>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</si>
  <si>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</si>
  <si>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</si>
  <si>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</si>
  <si>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</si>
  <si>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</si>
  <si>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</si>
  <si>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</si>
  <si>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</si>
  <si>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</si>
  <si>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</si>
  <si>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</si>
  <si>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</si>
  <si>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</si>
  <si>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</si>
  <si>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</si>
  <si>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</si>
  <si>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</si>
  <si>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</si>
  <si>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</si>
  <si>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</si>
  <si>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</si>
  <si>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</si>
  <si>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</si>
  <si>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</si>
  <si>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</si>
  <si>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</si>
  <si>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</si>
  <si>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</si>
  <si>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</si>
  <si>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</si>
  <si>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</si>
  <si>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</si>
  <si>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</si>
  <si>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</si>
  <si>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</si>
  <si>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</si>
  <si>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</si>
  <si>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</si>
  <si>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</si>
  <si>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</si>
  <si>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</si>
  <si>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</si>
  <si>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</si>
  <si>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</si>
  <si>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</si>
  <si>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</si>
  <si>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</si>
  <si>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</si>
  <si>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</si>
  <si>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</si>
  <si>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</si>
  <si>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</si>
  <si>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</si>
  <si>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</si>
  <si>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</si>
  <si>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</si>
  <si>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</si>
  <si>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</si>
  <si>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</si>
  <si>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</si>
  <si>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</si>
  <si>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</si>
  <si>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</si>
  <si>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</si>
  <si>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</si>
  <si>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</si>
  <si>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</si>
  <si>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</si>
  <si>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</si>
  <si>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</si>
  <si>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</si>
  <si>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</si>
  <si>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</si>
  <si>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</si>
  <si>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</si>
  <si>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</si>
  <si>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</si>
  <si>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</si>
  <si>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</si>
  <si>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</si>
  <si>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</si>
  <si>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</si>
  <si>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</si>
  <si>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</si>
  <si>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</si>
  <si>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</si>
  <si>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</si>
  <si>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</si>
  <si>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</si>
  <si>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</si>
  <si>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</si>
  <si>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</si>
  <si>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</si>
  <si>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</si>
  <si>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</si>
  <si>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</si>
  <si>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</si>
  <si>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</si>
  <si>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</si>
  <si>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</si>
  <si>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</si>
  <si>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</si>
  <si>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</si>
  <si>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</si>
  <si>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</si>
  <si>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</si>
  <si>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</si>
  <si>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</si>
  <si>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</si>
  <si>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</si>
  <si>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</si>
  <si>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</si>
  <si>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</si>
  <si>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</si>
  <si>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</si>
  <si>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</si>
  <si>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</si>
  <si>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</si>
  <si>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</si>
  <si>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</si>
  <si>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</si>
  <si>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</si>
  <si>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</si>
  <si>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</si>
  <si>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</si>
  <si>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</si>
  <si>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</si>
  <si>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</si>
  <si>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</si>
  <si>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</si>
  <si>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</si>
  <si>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</si>
  <si>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</si>
  <si>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</si>
  <si>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</si>
  <si>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</si>
  <si>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</si>
  <si>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</si>
  <si>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</si>
  <si>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</si>
  <si>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</si>
  <si>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</si>
  <si>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</si>
  <si>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</si>
  <si>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</si>
  <si>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</si>
  <si>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</si>
  <si>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</si>
  <si>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</si>
  <si>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</si>
  <si>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</si>
  <si>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</si>
  <si>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</si>
  <si>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</si>
  <si>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</si>
  <si>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</si>
  <si>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</si>
  <si>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</si>
  <si>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</si>
  <si>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</si>
  <si>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</si>
  <si>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</si>
  <si>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</si>
  <si>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</si>
  <si>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</si>
  <si>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</si>
  <si>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</si>
  <si>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</si>
  <si>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</si>
  <si>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</si>
  <si>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</si>
  <si>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</si>
  <si>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</si>
  <si>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</si>
  <si>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</si>
  <si>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</si>
  <si>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</si>
  <si>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</si>
  <si>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</si>
  <si>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 xml:space="preserve">Umorzenie składek społecznych ZUS DZ. U. z 2020r. poz.374 z późn. zm. </t>
  </si>
  <si>
    <t>które wystąpiły incydentalnie</t>
  </si>
  <si>
    <t>Koszty</t>
  </si>
  <si>
    <t>zakup środków ochrony osobistej, odkażanie pomieszczeń -środki własne COVID-19</t>
  </si>
  <si>
    <t>zakup usług dostępu do Internetu, sprzętu przydatnego w prowadzeniu zajęć na odległość zg z Rozp. MEN z dn. 18 11 2020r. w związku z zapobieganiem, przciwdziałaniem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</si>
  <si>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</si>
  <si>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</si>
  <si>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</si>
  <si>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</si>
  <si>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</si>
  <si>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</si>
  <si>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</si>
  <si>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</si>
  <si>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</si>
  <si>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</si>
  <si>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</si>
  <si>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</si>
  <si>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</si>
  <si>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</si>
  <si>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</si>
  <si>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</si>
  <si>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</si>
  <si>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</si>
  <si>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</si>
  <si>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</si>
  <si>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</si>
  <si>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</si>
  <si>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</si>
  <si>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</si>
  <si>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</si>
  <si>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</si>
  <si>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</si>
  <si>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</si>
  <si>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</si>
  <si>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</si>
  <si>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</si>
  <si>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</si>
  <si>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</si>
  <si>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</si>
  <si>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</si>
  <si>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</si>
  <si>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</si>
  <si>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</si>
  <si>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</si>
  <si>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</si>
  <si>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</si>
  <si>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</si>
  <si>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</si>
  <si>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</si>
  <si>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</si>
  <si>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</si>
  <si>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</si>
  <si>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</si>
  <si>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</si>
  <si>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</si>
  <si>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</si>
  <si>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</si>
  <si>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</si>
  <si>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</si>
  <si>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</si>
  <si>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</si>
  <si>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</si>
  <si>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</si>
  <si>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</si>
  <si>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</si>
  <si>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</si>
  <si>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</si>
  <si>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</si>
  <si>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</si>
  <si>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</si>
  <si>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</si>
  <si>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</si>
  <si>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</si>
  <si>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</si>
  <si>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</si>
  <si>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</si>
  <si>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</si>
  <si>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</si>
  <si>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</si>
  <si>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</si>
  <si>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</si>
  <si>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</si>
  <si>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</si>
  <si>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</si>
  <si>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</si>
  <si>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</si>
  <si>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</si>
  <si>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</si>
  <si>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</si>
  <si>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</si>
  <si>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</si>
  <si>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</si>
  <si>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</si>
  <si>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</si>
  <si>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</si>
  <si>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</si>
  <si>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</si>
  <si>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</si>
  <si>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</si>
  <si>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</si>
  <si>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</si>
  <si>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</si>
  <si>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</si>
  <si>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</si>
  <si>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</si>
  <si>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</si>
  <si>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</si>
  <si>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</si>
  <si>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</si>
  <si>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</si>
  <si>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</si>
  <si>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</si>
  <si>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</si>
  <si>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</si>
  <si>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</si>
  <si>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</si>
  <si>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</si>
  <si>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</si>
  <si>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</si>
  <si>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</si>
  <si>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</si>
  <si>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</si>
  <si>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</si>
  <si>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</si>
  <si>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</si>
  <si>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</si>
  <si>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</si>
  <si>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</si>
  <si>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</si>
  <si>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</si>
  <si>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</si>
  <si>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</si>
  <si>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</si>
  <si>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</si>
  <si>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</si>
  <si>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</si>
  <si>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</si>
  <si>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</si>
  <si>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</si>
  <si>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</si>
  <si>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</si>
  <si>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</si>
  <si>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</si>
  <si>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</si>
  <si>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wystapiły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</si>
  <si>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</si>
  <si>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</si>
  <si>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</si>
  <si>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</si>
  <si>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</si>
  <si>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</si>
  <si>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</si>
  <si>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</si>
  <si>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</si>
  <si>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</si>
  <si>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</si>
  <si>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</si>
  <si>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</si>
  <si>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II.1.1.b. Wartości niematerialne i prawne  - zmiany w ciągu roku obrotowego.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</si>
</sst>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1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 wrapText="1"/>
      <protection locked="0"/>
    </xf>
    <xf numFmtId="4" fontId="48" fillId="0" borderId="55" xfId="0" applyNumberFormat="1" applyFont="1" applyFill="1" applyBorder="1" applyAlignment="1" applyProtection="1">
      <alignment vertical="center" wrapText="1"/>
      <protection locked="0"/>
    </xf>
    <xf numFmtId="4" fontId="48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34" fillId="0" borderId="0" xfId="0" applyNumberFormat="1" applyFont="1" applyBorder="1" applyAlignment="1" applyProtection="1">
      <alignment vertical="center"/>
      <protection locked="0"/>
    </xf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49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48" fillId="0" borderId="56" xfId="0" applyNumberFormat="1" applyFont="1" applyFill="1" applyBorder="1" applyAlignment="1" applyProtection="1">
      <alignment vertical="center"/>
      <protection locked="0"/>
    </xf>
    <xf numFmtId="4" fontId="48" fillId="0" borderId="57" xfId="0" applyNumberFormat="1" applyFont="1" applyFill="1" applyBorder="1" applyAlignment="1" applyProtection="1">
      <alignment vertical="center"/>
      <protection locked="0"/>
    </xf>
    <xf numFmtId="4" fontId="48" fillId="0" borderId="48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 wrapText="1"/>
      <protection locked="0"/>
    </xf>
    <xf numFmtId="4" fontId="48" fillId="0" borderId="80" xfId="0" applyNumberFormat="1" applyFont="1" applyFill="1" applyBorder="1" applyAlignment="1" applyProtection="1">
      <alignment vertical="center" wrapText="1"/>
      <protection locked="0"/>
    </xf>
    <xf numFmtId="4" fontId="48" fillId="0" borderId="50" xfId="0" applyNumberFormat="1" applyFont="1" applyFill="1" applyBorder="1" applyAlignment="1" applyProtection="1">
      <alignment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8" fillId="0" borderId="56" xfId="0" applyNumberFormat="1" applyFont="1" applyFill="1" applyBorder="1" applyAlignment="1" applyProtection="1">
      <alignment vertical="center" wrapText="1"/>
      <protection locked="0"/>
    </xf>
    <xf numFmtId="4" fontId="48" fillId="0" borderId="57" xfId="0" applyNumberFormat="1" applyFont="1" applyFill="1" applyBorder="1" applyAlignment="1" applyProtection="1">
      <alignment vertical="center" wrapText="1"/>
      <protection locked="0"/>
    </xf>
    <xf numFmtId="4" fontId="48" fillId="0" borderId="48" xfId="0" applyNumberFormat="1" applyFont="1" applyFill="1" applyBorder="1" applyAlignment="1" applyProtection="1">
      <alignment vertical="center" wrapText="1"/>
      <protection locked="0"/>
    </xf>
    <xf numFmtId="4" fontId="48" fillId="0" borderId="55" xfId="0" applyNumberFormat="1" applyFont="1" applyFill="1" applyBorder="1" applyAlignment="1" applyProtection="1">
      <alignment vertical="center" wrapText="1"/>
      <protection locked="0"/>
    </xf>
    <xf numFmtId="4" fontId="48" fillId="0" borderId="0" xfId="0" applyNumberFormat="1" applyFont="1" applyFill="1" applyBorder="1" applyAlignment="1" applyProtection="1">
      <alignment vertical="center" wrapText="1"/>
      <protection locked="0"/>
    </xf>
    <xf numFmtId="4" fontId="48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72"/>
  <sheetViews>
    <sheetView tabSelected="1" view="pageLayout" topLeftCell="A45" workbookViewId="0">
      <selection activeCell="E47" sqref="E47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8" t="s">
        <v>1</v>
      </c>
      <c r="G3" s="899"/>
      <c r="H3" s="899"/>
      <c r="I3" s="899"/>
      <c r="J3" s="899"/>
    </row>
    <row r="4" spans="1:10" s="8" customFormat="1" ht="15">
      <c r="A4" s="5"/>
      <c r="B4" s="7"/>
      <c r="C4" s="7"/>
      <c r="D4" s="900"/>
      <c r="E4" s="900"/>
    </row>
    <row r="5" spans="1:10" ht="15" customHeight="1">
      <c r="A5" s="588" t="s">
        <v>2</v>
      </c>
      <c r="B5" s="588"/>
      <c r="C5" s="588"/>
      <c r="D5" s="588"/>
      <c r="E5" s="588"/>
      <c r="F5" s="588"/>
      <c r="G5" s="588"/>
      <c r="H5" s="588"/>
      <c r="I5" s="588"/>
    </row>
    <row r="6" spans="1:10" ht="14.25" thickBot="1">
      <c r="A6" s="901"/>
      <c r="B6" s="902"/>
      <c r="C6" s="902"/>
      <c r="D6" s="902"/>
      <c r="E6" s="902"/>
      <c r="F6" s="902"/>
      <c r="G6" s="902"/>
      <c r="H6" s="901"/>
      <c r="I6" s="901"/>
    </row>
    <row r="7" spans="1:10" ht="15" customHeight="1" thickBot="1">
      <c r="A7" s="10"/>
      <c r="B7" s="903" t="s">
        <v>3</v>
      </c>
      <c r="C7" s="904"/>
      <c r="D7" s="904"/>
      <c r="E7" s="904"/>
      <c r="F7" s="904"/>
      <c r="G7" s="905"/>
      <c r="H7" s="11"/>
      <c r="I7" s="11"/>
    </row>
    <row r="8" spans="1:10">
      <c r="A8" s="906" t="s">
        <v>4</v>
      </c>
      <c r="B8" s="908" t="s">
        <v>5</v>
      </c>
      <c r="C8" s="910" t="s">
        <v>6</v>
      </c>
      <c r="D8" s="908" t="s">
        <v>7</v>
      </c>
      <c r="E8" s="912" t="s">
        <v>8</v>
      </c>
      <c r="F8" s="894" t="s">
        <v>9</v>
      </c>
      <c r="G8" s="894" t="s">
        <v>10</v>
      </c>
      <c r="H8" s="894" t="s">
        <v>11</v>
      </c>
      <c r="I8" s="896" t="s">
        <v>12</v>
      </c>
    </row>
    <row r="9" spans="1:10" ht="81.75" customHeight="1">
      <c r="A9" s="907"/>
      <c r="B9" s="909"/>
      <c r="C9" s="911"/>
      <c r="D9" s="909"/>
      <c r="E9" s="913"/>
      <c r="F9" s="895"/>
      <c r="G9" s="895"/>
      <c r="H9" s="895"/>
      <c r="I9" s="897"/>
    </row>
    <row r="10" spans="1:10" s="12" customFormat="1" ht="12.75" customHeight="1">
      <c r="A10" s="881" t="s">
        <v>13</v>
      </c>
      <c r="B10" s="884"/>
      <c r="C10" s="884"/>
      <c r="D10" s="884"/>
      <c r="E10" s="882"/>
      <c r="F10" s="882"/>
      <c r="G10" s="882"/>
      <c r="H10" s="882"/>
      <c r="I10" s="883"/>
    </row>
    <row r="11" spans="1:10" s="12" customFormat="1" ht="12.75">
      <c r="A11" s="13" t="s">
        <v>14</v>
      </c>
      <c r="B11" s="14"/>
      <c r="C11" s="14"/>
      <c r="D11" s="14">
        <v>1902684.92</v>
      </c>
      <c r="E11" s="14">
        <v>142539.35</v>
      </c>
      <c r="F11" s="14"/>
      <c r="G11" s="14">
        <v>246915.12</v>
      </c>
      <c r="H11" s="14"/>
      <c r="I11" s="15">
        <f>SUM(B11:H11)</f>
        <v>2292139.39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53703.77</v>
      </c>
      <c r="F12" s="14">
        <f t="shared" si="0"/>
        <v>0</v>
      </c>
      <c r="G12" s="14">
        <f t="shared" si="0"/>
        <v>7948.53</v>
      </c>
      <c r="H12" s="14">
        <f t="shared" si="0"/>
        <v>0</v>
      </c>
      <c r="I12" s="15">
        <f t="shared" si="0"/>
        <v>61652.299999999996</v>
      </c>
    </row>
    <row r="13" spans="1:10">
      <c r="A13" s="16" t="s">
        <v>16</v>
      </c>
      <c r="B13" s="17"/>
      <c r="C13" s="17"/>
      <c r="D13" s="17"/>
      <c r="E13" s="18"/>
      <c r="F13" s="18"/>
      <c r="G13" s="18"/>
      <c r="H13" s="18"/>
      <c r="I13" s="19">
        <f>SUM(B13:H13)</f>
        <v>0</v>
      </c>
    </row>
    <row r="14" spans="1:10">
      <c r="A14" s="16" t="s">
        <v>17</v>
      </c>
      <c r="B14" s="18"/>
      <c r="C14" s="18"/>
      <c r="D14" s="18"/>
      <c r="E14" s="18">
        <v>53703.77</v>
      </c>
      <c r="F14" s="17"/>
      <c r="G14" s="18">
        <v>7948.53</v>
      </c>
      <c r="H14" s="17"/>
      <c r="I14" s="19">
        <f>SUM(B14:H14)</f>
        <v>61652.299999999996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1902684.92</v>
      </c>
      <c r="E19" s="14">
        <f t="shared" si="2"/>
        <v>196243.12</v>
      </c>
      <c r="F19" s="14">
        <f t="shared" si="2"/>
        <v>0</v>
      </c>
      <c r="G19" s="14">
        <f t="shared" si="2"/>
        <v>254863.65</v>
      </c>
      <c r="H19" s="14">
        <f t="shared" si="2"/>
        <v>0</v>
      </c>
      <c r="I19" s="15">
        <f t="shared" si="2"/>
        <v>2353791.69</v>
      </c>
    </row>
    <row r="20" spans="1:9">
      <c r="A20" s="881" t="s">
        <v>22</v>
      </c>
      <c r="B20" s="882"/>
      <c r="C20" s="882"/>
      <c r="D20" s="882"/>
      <c r="E20" s="882"/>
      <c r="F20" s="882"/>
      <c r="G20" s="882"/>
      <c r="H20" s="882"/>
      <c r="I20" s="883"/>
    </row>
    <row r="21" spans="1:9">
      <c r="A21" s="13" t="s">
        <v>23</v>
      </c>
      <c r="B21" s="14"/>
      <c r="C21" s="14"/>
      <c r="D21" s="14">
        <v>1060202.26</v>
      </c>
      <c r="E21" s="14">
        <f>79234.26+49871.74</f>
        <v>129106</v>
      </c>
      <c r="F21" s="14"/>
      <c r="G21" s="14">
        <f>160578.13+79336.99</f>
        <v>239915.12</v>
      </c>
      <c r="H21" s="14"/>
      <c r="I21" s="15">
        <f>SUM(B21:H21)</f>
        <v>1429223.38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48487.199999999997</v>
      </c>
      <c r="E22" s="14">
        <f t="shared" si="3"/>
        <v>57903.77</v>
      </c>
      <c r="F22" s="14">
        <f t="shared" si="3"/>
        <v>0</v>
      </c>
      <c r="G22" s="14">
        <f t="shared" si="3"/>
        <v>10348.529999999999</v>
      </c>
      <c r="H22" s="14">
        <f t="shared" si="3"/>
        <v>0</v>
      </c>
      <c r="I22" s="15">
        <f t="shared" si="3"/>
        <v>116739.5</v>
      </c>
    </row>
    <row r="23" spans="1:9">
      <c r="A23" s="16" t="s">
        <v>24</v>
      </c>
      <c r="B23" s="18"/>
      <c r="C23" s="18"/>
      <c r="D23" s="18">
        <v>48487.199999999997</v>
      </c>
      <c r="E23" s="18">
        <v>4200</v>
      </c>
      <c r="F23" s="18"/>
      <c r="G23" s="18">
        <v>2400</v>
      </c>
      <c r="H23" s="17"/>
      <c r="I23" s="19">
        <f t="shared" ref="I23:I28" si="4">SUM(B23:H23)</f>
        <v>55087.199999999997</v>
      </c>
    </row>
    <row r="24" spans="1:9">
      <c r="A24" s="16" t="s">
        <v>17</v>
      </c>
      <c r="B24" s="17"/>
      <c r="C24" s="17"/>
      <c r="D24" s="18"/>
      <c r="E24" s="18">
        <v>53703.77</v>
      </c>
      <c r="F24" s="18"/>
      <c r="G24" s="18">
        <v>7948.53</v>
      </c>
      <c r="H24" s="17"/>
      <c r="I24" s="19">
        <f t="shared" si="4"/>
        <v>61652.299999999996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1108689.46</v>
      </c>
      <c r="E29" s="14">
        <f t="shared" si="6"/>
        <v>187009.77</v>
      </c>
      <c r="F29" s="14">
        <f t="shared" si="6"/>
        <v>0</v>
      </c>
      <c r="G29" s="14">
        <f t="shared" si="6"/>
        <v>250263.65</v>
      </c>
      <c r="H29" s="14">
        <f t="shared" si="6"/>
        <v>0</v>
      </c>
      <c r="I29" s="15">
        <f t="shared" si="6"/>
        <v>1545962.88</v>
      </c>
    </row>
    <row r="30" spans="1:9">
      <c r="A30" s="881" t="s">
        <v>25</v>
      </c>
      <c r="B30" s="882"/>
      <c r="C30" s="882"/>
      <c r="D30" s="882"/>
      <c r="E30" s="882"/>
      <c r="F30" s="882"/>
      <c r="G30" s="882"/>
      <c r="H30" s="882"/>
      <c r="I30" s="883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81" t="s">
        <v>28</v>
      </c>
      <c r="B35" s="884"/>
      <c r="C35" s="884"/>
      <c r="D35" s="884"/>
      <c r="E35" s="884"/>
      <c r="F35" s="884"/>
      <c r="G35" s="884"/>
      <c r="H35" s="884"/>
      <c r="I35" s="883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842482.65999999992</v>
      </c>
      <c r="E36" s="26">
        <f t="shared" si="8"/>
        <v>13433.350000000006</v>
      </c>
      <c r="F36" s="26">
        <f t="shared" si="8"/>
        <v>0</v>
      </c>
      <c r="G36" s="26">
        <f t="shared" si="8"/>
        <v>7000</v>
      </c>
      <c r="H36" s="26">
        <f t="shared" si="8"/>
        <v>0</v>
      </c>
      <c r="I36" s="27">
        <f t="shared" si="8"/>
        <v>862916.01000000024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793995.46</v>
      </c>
      <c r="E37" s="29">
        <f t="shared" si="9"/>
        <v>9233.3500000000058</v>
      </c>
      <c r="F37" s="29">
        <f t="shared" si="9"/>
        <v>0</v>
      </c>
      <c r="G37" s="29">
        <f t="shared" si="9"/>
        <v>4600</v>
      </c>
      <c r="H37" s="29">
        <f t="shared" si="9"/>
        <v>0</v>
      </c>
      <c r="I37" s="30">
        <f t="shared" si="9"/>
        <v>807828.81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>
      <c r="A46" s="33"/>
      <c r="B46" s="32"/>
      <c r="C46" s="32"/>
      <c r="D46" s="32"/>
      <c r="E46" s="32"/>
      <c r="F46" s="32"/>
      <c r="G46" s="32"/>
      <c r="H46" s="32"/>
      <c r="I46" s="32"/>
    </row>
    <row r="47" spans="1:9">
      <c r="A47" s="33"/>
      <c r="B47" s="32"/>
      <c r="C47" s="32"/>
      <c r="D47" s="32"/>
      <c r="E47" s="32"/>
      <c r="F47" s="32"/>
      <c r="G47" s="32"/>
      <c r="H47" s="32"/>
      <c r="I47" s="32"/>
    </row>
    <row r="48" spans="1:9" ht="14.25">
      <c r="A48" s="34" t="s">
        <v>430</v>
      </c>
      <c r="B48" s="34"/>
    </row>
    <row r="49" spans="1:3" ht="14.25" thickBot="1">
      <c r="A49"/>
      <c r="B49"/>
    </row>
    <row r="50" spans="1:3" ht="21.75" customHeight="1">
      <c r="A50" s="885" t="s">
        <v>29</v>
      </c>
      <c r="B50" s="886"/>
      <c r="C50" s="887" t="s">
        <v>30</v>
      </c>
    </row>
    <row r="51" spans="1:3" ht="13.5" customHeight="1">
      <c r="A51" s="890"/>
      <c r="B51" s="891"/>
      <c r="C51" s="888"/>
    </row>
    <row r="52" spans="1:3" ht="29.25" customHeight="1">
      <c r="A52" s="892"/>
      <c r="B52" s="893"/>
      <c r="C52" s="889"/>
    </row>
    <row r="53" spans="1:3" ht="15">
      <c r="A53" s="871" t="s">
        <v>13</v>
      </c>
      <c r="B53" s="872"/>
      <c r="C53" s="866"/>
    </row>
    <row r="54" spans="1:3" ht="15">
      <c r="A54" s="856" t="s">
        <v>14</v>
      </c>
      <c r="B54" s="857"/>
      <c r="C54" s="35">
        <v>6066.89</v>
      </c>
    </row>
    <row r="55" spans="1:3" ht="15">
      <c r="A55" s="875" t="s">
        <v>15</v>
      </c>
      <c r="B55" s="876"/>
      <c r="C55" s="36">
        <f>SUM(C56:C57)</f>
        <v>0</v>
      </c>
    </row>
    <row r="56" spans="1:3" ht="15">
      <c r="A56" s="873" t="s">
        <v>16</v>
      </c>
      <c r="B56" s="874"/>
      <c r="C56" s="37"/>
    </row>
    <row r="57" spans="1:3" ht="15">
      <c r="A57" s="873" t="s">
        <v>17</v>
      </c>
      <c r="B57" s="874"/>
      <c r="C57" s="37"/>
    </row>
    <row r="58" spans="1:3" ht="15">
      <c r="A58" s="875" t="s">
        <v>19</v>
      </c>
      <c r="B58" s="876"/>
      <c r="C58" s="36">
        <f>SUM(C59:C60)</f>
        <v>0</v>
      </c>
    </row>
    <row r="59" spans="1:3" ht="15">
      <c r="A59" s="873" t="s">
        <v>20</v>
      </c>
      <c r="B59" s="874"/>
      <c r="C59" s="37"/>
    </row>
    <row r="60" spans="1:3" ht="15">
      <c r="A60" s="873" t="s">
        <v>17</v>
      </c>
      <c r="B60" s="874"/>
      <c r="C60" s="37"/>
    </row>
    <row r="61" spans="1:3" ht="15">
      <c r="A61" s="875" t="s">
        <v>31</v>
      </c>
      <c r="B61" s="876"/>
      <c r="C61" s="36">
        <f>C54+C55-C58</f>
        <v>6066.89</v>
      </c>
    </row>
    <row r="62" spans="1:3" ht="15">
      <c r="A62" s="871" t="s">
        <v>22</v>
      </c>
      <c r="B62" s="872"/>
      <c r="C62" s="866"/>
    </row>
    <row r="63" spans="1:3" ht="15">
      <c r="A63" s="856" t="s">
        <v>23</v>
      </c>
      <c r="B63" s="857"/>
      <c r="C63" s="35">
        <v>6066.89</v>
      </c>
    </row>
    <row r="64" spans="1:3" ht="15">
      <c r="A64" s="875" t="s">
        <v>15</v>
      </c>
      <c r="B64" s="876"/>
      <c r="C64" s="36">
        <f>SUM(C65:C66)</f>
        <v>0</v>
      </c>
    </row>
    <row r="65" spans="1:3" ht="15">
      <c r="A65" s="873" t="s">
        <v>24</v>
      </c>
      <c r="B65" s="874"/>
      <c r="C65" s="37"/>
    </row>
    <row r="66" spans="1:3" ht="15">
      <c r="A66" s="873" t="s">
        <v>17</v>
      </c>
      <c r="B66" s="874"/>
      <c r="C66" s="38"/>
    </row>
    <row r="67" spans="1:3" ht="15">
      <c r="A67" s="875" t="s">
        <v>19</v>
      </c>
      <c r="B67" s="876"/>
      <c r="C67" s="36">
        <f>SUM(C68:C69)</f>
        <v>0</v>
      </c>
    </row>
    <row r="68" spans="1:3" ht="15">
      <c r="A68" s="873" t="s">
        <v>20</v>
      </c>
      <c r="B68" s="874"/>
      <c r="C68" s="37"/>
    </row>
    <row r="69" spans="1:3" ht="15">
      <c r="A69" s="877" t="s">
        <v>17</v>
      </c>
      <c r="B69" s="878"/>
      <c r="C69" s="39"/>
    </row>
    <row r="70" spans="1:3" ht="15">
      <c r="A70" s="879" t="s">
        <v>21</v>
      </c>
      <c r="B70" s="880"/>
      <c r="C70" s="40">
        <f>C63+C64-C67</f>
        <v>6066.89</v>
      </c>
    </row>
    <row r="71" spans="1:3" ht="15">
      <c r="A71" s="864" t="s">
        <v>25</v>
      </c>
      <c r="B71" s="865"/>
      <c r="C71" s="866"/>
    </row>
    <row r="72" spans="1:3" ht="15">
      <c r="A72" s="856" t="s">
        <v>23</v>
      </c>
      <c r="B72" s="857"/>
      <c r="C72" s="35"/>
    </row>
    <row r="73" spans="1:3" ht="15">
      <c r="A73" s="867" t="s">
        <v>26</v>
      </c>
      <c r="B73" s="868"/>
      <c r="C73" s="41"/>
    </row>
    <row r="74" spans="1:3" ht="15">
      <c r="A74" s="867" t="s">
        <v>27</v>
      </c>
      <c r="B74" s="868"/>
      <c r="C74" s="41"/>
    </row>
    <row r="75" spans="1:3" ht="15">
      <c r="A75" s="869" t="s">
        <v>31</v>
      </c>
      <c r="B75" s="870"/>
      <c r="C75" s="42">
        <f>C72+C73-C74</f>
        <v>0</v>
      </c>
    </row>
    <row r="76" spans="1:3" ht="15">
      <c r="A76" s="871" t="s">
        <v>28</v>
      </c>
      <c r="B76" s="872"/>
      <c r="C76" s="866"/>
    </row>
    <row r="77" spans="1:3" ht="15">
      <c r="A77" s="856" t="s">
        <v>23</v>
      </c>
      <c r="B77" s="857"/>
      <c r="C77" s="35">
        <f>C54-C63-C72</f>
        <v>0</v>
      </c>
    </row>
    <row r="78" spans="1:3" ht="15.75" thickBot="1">
      <c r="A78" s="858" t="s">
        <v>21</v>
      </c>
      <c r="B78" s="859"/>
      <c r="C78" s="43">
        <f>C61-C70-C75</f>
        <v>0</v>
      </c>
    </row>
    <row r="92" spans="1:5" ht="15">
      <c r="A92" s="860" t="s">
        <v>32</v>
      </c>
      <c r="B92" s="861"/>
      <c r="C92" s="861"/>
      <c r="D92" s="861"/>
      <c r="E92" s="861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588" t="s">
        <v>52</v>
      </c>
      <c r="B117" s="838"/>
      <c r="C117" s="838"/>
    </row>
    <row r="118" spans="1:7">
      <c r="A118" s="862"/>
      <c r="B118" s="863"/>
      <c r="C118" s="863"/>
    </row>
    <row r="119" spans="1:7">
      <c r="A119" s="69" t="s">
        <v>53</v>
      </c>
      <c r="B119" s="69" t="s">
        <v>54</v>
      </c>
      <c r="C119" s="69" t="s">
        <v>55</v>
      </c>
    </row>
    <row r="120" spans="1:7">
      <c r="A120" s="70" t="s">
        <v>56</v>
      </c>
      <c r="B120" s="71"/>
      <c r="C120" s="71"/>
    </row>
    <row r="121" spans="1:7">
      <c r="A121" s="72" t="s">
        <v>57</v>
      </c>
      <c r="B121" s="72"/>
      <c r="C121" s="72"/>
    </row>
    <row r="122" spans="1:7">
      <c r="A122" s="73" t="s">
        <v>58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8" spans="1:7" ht="15">
      <c r="A128" s="588" t="s">
        <v>59</v>
      </c>
      <c r="B128" s="838"/>
      <c r="C128" s="838"/>
      <c r="D128" s="589"/>
      <c r="E128" s="589"/>
      <c r="F128" s="589"/>
      <c r="G128" s="589"/>
    </row>
    <row r="129" spans="1:9" ht="14.25" thickBot="1">
      <c r="A129" s="849"/>
      <c r="B129" s="850"/>
      <c r="C129" s="850"/>
    </row>
    <row r="130" spans="1:9" ht="13.5" customHeight="1">
      <c r="A130" s="851"/>
      <c r="B130" s="853" t="s">
        <v>60</v>
      </c>
      <c r="C130" s="854"/>
      <c r="D130" s="854"/>
      <c r="E130" s="854"/>
      <c r="F130" s="855"/>
      <c r="G130" s="853" t="s">
        <v>61</v>
      </c>
      <c r="H130" s="854"/>
      <c r="I130" s="855"/>
    </row>
    <row r="131" spans="1:9" ht="51">
      <c r="A131" s="852"/>
      <c r="B131" s="79" t="s">
        <v>62</v>
      </c>
      <c r="C131" s="80" t="s">
        <v>63</v>
      </c>
      <c r="D131" s="80" t="s">
        <v>64</v>
      </c>
      <c r="E131" s="80" t="s">
        <v>65</v>
      </c>
      <c r="F131" s="81" t="s">
        <v>66</v>
      </c>
      <c r="G131" s="82" t="s">
        <v>67</v>
      </c>
      <c r="H131" s="83" t="s">
        <v>68</v>
      </c>
      <c r="I131" s="84" t="s">
        <v>69</v>
      </c>
    </row>
    <row r="132" spans="1:9">
      <c r="A132" s="85" t="s">
        <v>54</v>
      </c>
      <c r="B132" s="86"/>
      <c r="C132" s="87"/>
      <c r="D132" s="87"/>
      <c r="E132" s="88"/>
      <c r="F132" s="89"/>
      <c r="G132" s="90"/>
      <c r="H132" s="87"/>
      <c r="I132" s="91"/>
    </row>
    <row r="133" spans="1:9" ht="36">
      <c r="A133" s="92" t="s">
        <v>70</v>
      </c>
      <c r="B133" s="93"/>
      <c r="C133" s="94"/>
      <c r="D133" s="94"/>
      <c r="E133" s="88"/>
      <c r="F133" s="89"/>
      <c r="G133" s="90"/>
      <c r="H133" s="94"/>
      <c r="I133" s="95"/>
    </row>
    <row r="134" spans="1:9" ht="36.75" thickBot="1">
      <c r="A134" s="96" t="s">
        <v>71</v>
      </c>
      <c r="B134" s="97"/>
      <c r="C134" s="98"/>
      <c r="D134" s="98"/>
      <c r="E134" s="88"/>
      <c r="F134" s="89"/>
      <c r="G134" s="90"/>
      <c r="H134" s="98"/>
      <c r="I134" s="99"/>
    </row>
    <row r="135" spans="1:9" ht="15.75" thickBot="1">
      <c r="A135" s="100" t="s">
        <v>55</v>
      </c>
      <c r="B135" s="101">
        <f t="shared" ref="B135:I135" si="10">B132+B133-B134</f>
        <v>0</v>
      </c>
      <c r="C135" s="102">
        <f t="shared" si="10"/>
        <v>0</v>
      </c>
      <c r="D135" s="102">
        <f t="shared" si="10"/>
        <v>0</v>
      </c>
      <c r="E135" s="103">
        <f t="shared" si="10"/>
        <v>0</v>
      </c>
      <c r="F135" s="104">
        <f t="shared" si="10"/>
        <v>0</v>
      </c>
      <c r="G135" s="105">
        <f t="shared" si="10"/>
        <v>0</v>
      </c>
      <c r="H135" s="106">
        <f t="shared" si="10"/>
        <v>0</v>
      </c>
      <c r="I135" s="107">
        <f t="shared" si="10"/>
        <v>0</v>
      </c>
    </row>
    <row r="138" spans="1:9" ht="15">
      <c r="A138" s="588" t="s">
        <v>72</v>
      </c>
      <c r="B138" s="838"/>
      <c r="C138" s="838"/>
    </row>
    <row r="139" spans="1:9" ht="14.25" thickBot="1">
      <c r="A139" s="849"/>
      <c r="B139" s="850"/>
      <c r="C139" s="850"/>
    </row>
    <row r="140" spans="1:9">
      <c r="A140" s="108" t="s">
        <v>53</v>
      </c>
      <c r="B140" s="109" t="s">
        <v>54</v>
      </c>
      <c r="C140" s="110" t="s">
        <v>55</v>
      </c>
    </row>
    <row r="141" spans="1:9" ht="26.25" thickBot="1">
      <c r="A141" s="111" t="s">
        <v>73</v>
      </c>
      <c r="B141" s="112"/>
      <c r="C141" s="113"/>
    </row>
    <row r="145" spans="1:4" ht="50.25" customHeight="1">
      <c r="A145" s="588" t="s">
        <v>74</v>
      </c>
      <c r="B145" s="838"/>
      <c r="C145" s="838"/>
      <c r="D145" s="589"/>
    </row>
    <row r="146" spans="1:4" ht="14.25" thickBot="1">
      <c r="A146" s="839"/>
      <c r="B146" s="840"/>
      <c r="C146" s="840"/>
    </row>
    <row r="147" spans="1:4">
      <c r="A147" s="841" t="s">
        <v>33</v>
      </c>
      <c r="B147" s="842"/>
      <c r="C147" s="109" t="s">
        <v>54</v>
      </c>
      <c r="D147" s="110" t="s">
        <v>55</v>
      </c>
    </row>
    <row r="148" spans="1:4" ht="66" customHeight="1">
      <c r="A148" s="843" t="s">
        <v>75</v>
      </c>
      <c r="B148" s="844"/>
      <c r="C148" s="71">
        <f>C150+SUM(C151:C154)</f>
        <v>0</v>
      </c>
      <c r="D148" s="114">
        <f>D150+SUM(D151:D154)</f>
        <v>0</v>
      </c>
    </row>
    <row r="149" spans="1:4">
      <c r="A149" s="845" t="s">
        <v>57</v>
      </c>
      <c r="B149" s="846"/>
      <c r="C149" s="115"/>
      <c r="D149" s="116"/>
    </row>
    <row r="150" spans="1:4">
      <c r="A150" s="847" t="s">
        <v>5</v>
      </c>
      <c r="B150" s="848"/>
      <c r="C150" s="117"/>
      <c r="D150" s="118"/>
    </row>
    <row r="151" spans="1:4">
      <c r="A151" s="835" t="s">
        <v>7</v>
      </c>
      <c r="B151" s="836"/>
      <c r="C151" s="119"/>
      <c r="D151" s="120"/>
    </row>
    <row r="152" spans="1:4">
      <c r="A152" s="835" t="s">
        <v>8</v>
      </c>
      <c r="B152" s="836"/>
      <c r="C152" s="119"/>
      <c r="D152" s="120"/>
    </row>
    <row r="153" spans="1:4">
      <c r="A153" s="835" t="s">
        <v>9</v>
      </c>
      <c r="B153" s="836"/>
      <c r="C153" s="119"/>
      <c r="D153" s="120"/>
    </row>
    <row r="154" spans="1:4">
      <c r="A154" s="835" t="s">
        <v>10</v>
      </c>
      <c r="B154" s="836"/>
      <c r="C154" s="119"/>
      <c r="D154" s="120"/>
    </row>
    <row r="165" spans="1:9">
      <c r="A165" s="496" t="s">
        <v>76</v>
      </c>
      <c r="B165" s="680"/>
      <c r="C165" s="680"/>
      <c r="D165" s="680"/>
      <c r="E165" s="680"/>
      <c r="F165" s="680"/>
      <c r="G165" s="680"/>
      <c r="H165" s="680"/>
      <c r="I165" s="680"/>
    </row>
    <row r="166" spans="1:9" ht="16.5" thickBot="1">
      <c r="A166" s="121"/>
      <c r="B166" s="122"/>
      <c r="C166" s="122"/>
      <c r="D166" s="122"/>
      <c r="E166" s="122" t="s">
        <v>77</v>
      </c>
      <c r="F166" s="123"/>
      <c r="G166" s="123"/>
      <c r="H166" s="123"/>
      <c r="I166" s="123"/>
    </row>
    <row r="167" spans="1:9" ht="96" customHeight="1" thickBot="1">
      <c r="A167" s="795" t="s">
        <v>78</v>
      </c>
      <c r="B167" s="837"/>
      <c r="C167" s="124" t="s">
        <v>79</v>
      </c>
      <c r="D167" s="125" t="s">
        <v>80</v>
      </c>
      <c r="E167" s="124" t="s">
        <v>81</v>
      </c>
      <c r="F167" s="126" t="s">
        <v>82</v>
      </c>
      <c r="G167" s="124" t="s">
        <v>83</v>
      </c>
      <c r="H167" s="124" t="s">
        <v>84</v>
      </c>
      <c r="I167" s="127" t="s">
        <v>85</v>
      </c>
    </row>
    <row r="168" spans="1:9" ht="26.25" customHeight="1">
      <c r="A168" s="128"/>
      <c r="B168" s="129" t="s">
        <v>54</v>
      </c>
      <c r="C168" s="130"/>
      <c r="D168" s="131"/>
      <c r="E168" s="132"/>
      <c r="F168" s="131"/>
      <c r="G168" s="132"/>
      <c r="H168" s="132"/>
      <c r="I168" s="133"/>
    </row>
    <row r="169" spans="1:9" ht="15" customHeight="1">
      <c r="A169" s="134"/>
      <c r="B169" s="135" t="s">
        <v>86</v>
      </c>
      <c r="C169" s="136"/>
      <c r="D169" s="137"/>
      <c r="E169" s="138"/>
      <c r="F169" s="137"/>
      <c r="G169" s="138"/>
      <c r="H169" s="138"/>
      <c r="I169" s="139"/>
    </row>
    <row r="170" spans="1:9">
      <c r="A170" s="140" t="s">
        <v>87</v>
      </c>
      <c r="B170" s="141"/>
      <c r="C170" s="142"/>
      <c r="D170" s="143"/>
      <c r="E170" s="144"/>
      <c r="F170" s="143"/>
      <c r="G170" s="144"/>
      <c r="H170" s="144"/>
      <c r="I170" s="145"/>
    </row>
    <row r="171" spans="1:9">
      <c r="A171" s="140" t="s">
        <v>88</v>
      </c>
      <c r="B171" s="141"/>
      <c r="C171" s="142"/>
      <c r="D171" s="143"/>
      <c r="E171" s="144"/>
      <c r="F171" s="143"/>
      <c r="G171" s="144"/>
      <c r="H171" s="144"/>
      <c r="I171" s="145"/>
    </row>
    <row r="172" spans="1:9" ht="14.25" thickBot="1">
      <c r="A172" s="146" t="s">
        <v>89</v>
      </c>
      <c r="B172" s="147"/>
      <c r="C172" s="148"/>
      <c r="D172" s="149"/>
      <c r="E172" s="150"/>
      <c r="F172" s="149"/>
      <c r="G172" s="150"/>
      <c r="H172" s="150"/>
      <c r="I172" s="151"/>
    </row>
    <row r="173" spans="1:9" ht="14.25" thickBot="1">
      <c r="A173" s="152"/>
      <c r="B173" s="153" t="s">
        <v>90</v>
      </c>
      <c r="C173" s="154"/>
      <c r="D173" s="154"/>
      <c r="E173" s="154">
        <f>SUM(E170:E172)</f>
        <v>0</v>
      </c>
      <c r="F173" s="154">
        <f>SUM(F170:F172)</f>
        <v>0</v>
      </c>
      <c r="G173" s="154">
        <f>SUM(G170:G172)</f>
        <v>0</v>
      </c>
      <c r="H173" s="154"/>
      <c r="I173" s="154"/>
    </row>
    <row r="174" spans="1:9" ht="93" customHeight="1" thickBot="1">
      <c r="A174" s="795" t="s">
        <v>78</v>
      </c>
      <c r="B174" s="796"/>
      <c r="C174" s="124" t="s">
        <v>79</v>
      </c>
      <c r="D174" s="125" t="s">
        <v>80</v>
      </c>
      <c r="E174" s="124" t="s">
        <v>81</v>
      </c>
      <c r="F174" s="126" t="s">
        <v>82</v>
      </c>
      <c r="G174" s="124" t="s">
        <v>83</v>
      </c>
      <c r="H174" s="124" t="s">
        <v>84</v>
      </c>
      <c r="I174" s="127" t="s">
        <v>85</v>
      </c>
    </row>
    <row r="175" spans="1:9" ht="14.25" thickBot="1">
      <c r="A175" s="155"/>
      <c r="B175" s="156" t="s">
        <v>55</v>
      </c>
      <c r="C175" s="157"/>
      <c r="D175" s="158"/>
      <c r="E175" s="159"/>
      <c r="F175" s="158"/>
      <c r="G175" s="159"/>
      <c r="H175" s="159"/>
      <c r="I175" s="160"/>
    </row>
    <row r="176" spans="1:9">
      <c r="A176" s="134"/>
      <c r="B176" s="135" t="s">
        <v>86</v>
      </c>
      <c r="C176" s="136"/>
      <c r="D176" s="137"/>
      <c r="E176" s="138"/>
      <c r="F176" s="137"/>
      <c r="G176" s="138"/>
      <c r="H176" s="138"/>
      <c r="I176" s="139"/>
    </row>
    <row r="177" spans="1:9">
      <c r="A177" s="140" t="s">
        <v>87</v>
      </c>
      <c r="B177" s="141"/>
      <c r="C177" s="142"/>
      <c r="D177" s="143"/>
      <c r="E177" s="144"/>
      <c r="F177" s="143"/>
      <c r="G177" s="144"/>
      <c r="H177" s="144"/>
      <c r="I177" s="145"/>
    </row>
    <row r="178" spans="1:9">
      <c r="A178" s="140" t="s">
        <v>88</v>
      </c>
      <c r="B178" s="141"/>
      <c r="C178" s="142"/>
      <c r="D178" s="143"/>
      <c r="E178" s="144"/>
      <c r="F178" s="143"/>
      <c r="G178" s="144"/>
      <c r="H178" s="144"/>
      <c r="I178" s="145"/>
    </row>
    <row r="179" spans="1:9" ht="14.25" thickBot="1">
      <c r="A179" s="146" t="s">
        <v>89</v>
      </c>
      <c r="B179" s="147"/>
      <c r="C179" s="148"/>
      <c r="D179" s="149"/>
      <c r="E179" s="150"/>
      <c r="F179" s="149"/>
      <c r="G179" s="150"/>
      <c r="H179" s="150"/>
      <c r="I179" s="151"/>
    </row>
    <row r="180" spans="1:9" ht="14.25" thickBot="1">
      <c r="A180" s="161"/>
      <c r="B180" s="153" t="s">
        <v>90</v>
      </c>
      <c r="C180" s="154"/>
      <c r="D180" s="162"/>
      <c r="E180" s="154">
        <f>SUM(E177:E179)</f>
        <v>0</v>
      </c>
      <c r="F180" s="154">
        <f>SUM(F177:F179)</f>
        <v>0</v>
      </c>
      <c r="G180" s="154">
        <f>SUM(G177:G179)</f>
        <v>0</v>
      </c>
      <c r="H180" s="154"/>
      <c r="I180" s="163"/>
    </row>
    <row r="184" spans="1:9" ht="15">
      <c r="A184" s="825" t="s">
        <v>91</v>
      </c>
      <c r="B184" s="826"/>
      <c r="C184" s="826"/>
      <c r="D184" s="826"/>
      <c r="E184" s="826"/>
      <c r="F184" s="826"/>
      <c r="G184" s="826"/>
      <c r="H184" s="826"/>
      <c r="I184" s="826"/>
    </row>
    <row r="185" spans="1:9" ht="14.25" thickBot="1">
      <c r="A185" s="164"/>
      <c r="B185" s="165"/>
      <c r="C185" s="165"/>
      <c r="D185" s="165"/>
      <c r="E185" s="164"/>
      <c r="F185" s="164"/>
      <c r="G185" s="164"/>
      <c r="H185" s="164"/>
      <c r="I185" s="164"/>
    </row>
    <row r="186" spans="1:9" ht="14.25" thickBot="1">
      <c r="A186" s="827" t="s">
        <v>92</v>
      </c>
      <c r="B186" s="828"/>
      <c r="C186" s="828"/>
      <c r="D186" s="829"/>
      <c r="E186" s="727" t="s">
        <v>54</v>
      </c>
      <c r="F186" s="540" t="s">
        <v>93</v>
      </c>
      <c r="G186" s="541"/>
      <c r="H186" s="542"/>
      <c r="I186" s="833" t="s">
        <v>55</v>
      </c>
    </row>
    <row r="187" spans="1:9" ht="26.25" thickBot="1">
      <c r="A187" s="830"/>
      <c r="B187" s="831"/>
      <c r="C187" s="831"/>
      <c r="D187" s="832"/>
      <c r="E187" s="728"/>
      <c r="F187" s="166" t="s">
        <v>26</v>
      </c>
      <c r="G187" s="167" t="s">
        <v>94</v>
      </c>
      <c r="H187" s="166" t="s">
        <v>95</v>
      </c>
      <c r="I187" s="834"/>
    </row>
    <row r="188" spans="1:9">
      <c r="A188" s="168">
        <v>1</v>
      </c>
      <c r="B188" s="759" t="s">
        <v>64</v>
      </c>
      <c r="C188" s="815"/>
      <c r="D188" s="760"/>
      <c r="E188" s="169"/>
      <c r="F188" s="170"/>
      <c r="G188" s="170"/>
      <c r="H188" s="170"/>
      <c r="I188" s="171">
        <f>E188+F188-G188-H188</f>
        <v>0</v>
      </c>
    </row>
    <row r="189" spans="1:9">
      <c r="A189" s="172"/>
      <c r="B189" s="816" t="s">
        <v>96</v>
      </c>
      <c r="C189" s="817"/>
      <c r="D189" s="818"/>
      <c r="E189" s="173"/>
      <c r="F189" s="174"/>
      <c r="G189" s="174"/>
      <c r="H189" s="174"/>
      <c r="I189" s="175">
        <f>E189+F189-G189-H189</f>
        <v>0</v>
      </c>
    </row>
    <row r="190" spans="1:9">
      <c r="A190" s="176" t="s">
        <v>97</v>
      </c>
      <c r="B190" s="819" t="s">
        <v>98</v>
      </c>
      <c r="C190" s="820"/>
      <c r="D190" s="821"/>
      <c r="E190" s="177">
        <v>2898.69</v>
      </c>
      <c r="F190" s="178">
        <v>91.99</v>
      </c>
      <c r="G190" s="178"/>
      <c r="H190" s="178"/>
      <c r="I190" s="179">
        <f>E190+F190-G190-H190</f>
        <v>2990.68</v>
      </c>
    </row>
    <row r="191" spans="1:9">
      <c r="A191" s="176"/>
      <c r="B191" s="816" t="s">
        <v>96</v>
      </c>
      <c r="C191" s="817"/>
      <c r="D191" s="818"/>
      <c r="E191" s="180"/>
      <c r="F191" s="178"/>
      <c r="G191" s="178"/>
      <c r="H191" s="178"/>
      <c r="I191" s="178">
        <f>E191+F191-G191-H191</f>
        <v>0</v>
      </c>
    </row>
    <row r="192" spans="1:9" ht="14.25" thickBot="1">
      <c r="A192" s="181" t="s">
        <v>99</v>
      </c>
      <c r="B192" s="819" t="s">
        <v>100</v>
      </c>
      <c r="C192" s="820"/>
      <c r="D192" s="821"/>
      <c r="E192" s="177"/>
      <c r="F192" s="178"/>
      <c r="G192" s="178"/>
      <c r="H192" s="178"/>
      <c r="I192" s="174">
        <f>E192+F192-G192-H192</f>
        <v>0</v>
      </c>
    </row>
    <row r="193" spans="1:9" ht="14.25" thickBot="1">
      <c r="A193" s="822" t="s">
        <v>101</v>
      </c>
      <c r="B193" s="823"/>
      <c r="C193" s="823"/>
      <c r="D193" s="824"/>
      <c r="E193" s="182">
        <f>E188+E190+E192</f>
        <v>2898.69</v>
      </c>
      <c r="F193" s="182">
        <f>F188+F190+F192</f>
        <v>91.99</v>
      </c>
      <c r="G193" s="182">
        <f>G188+G190+G192</f>
        <v>0</v>
      </c>
      <c r="H193" s="182">
        <f>H188+H190+H192</f>
        <v>0</v>
      </c>
      <c r="I193" s="183">
        <f>I188+I190+I192</f>
        <v>2990.68</v>
      </c>
    </row>
    <row r="194" spans="1:9">
      <c r="A194"/>
      <c r="B194"/>
      <c r="C194"/>
      <c r="D194"/>
      <c r="E194"/>
      <c r="F194"/>
      <c r="G194"/>
      <c r="H194"/>
      <c r="I194"/>
    </row>
    <row r="195" spans="1:9" ht="14.25">
      <c r="A195" s="184" t="s">
        <v>102</v>
      </c>
      <c r="B195"/>
      <c r="C195"/>
      <c r="D195"/>
      <c r="E195"/>
      <c r="F195"/>
      <c r="G195"/>
      <c r="H195"/>
      <c r="I195"/>
    </row>
    <row r="196" spans="1:9" ht="14.25">
      <c r="A196" s="184" t="s">
        <v>103</v>
      </c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>
      <c r="A200" s="184"/>
      <c r="B200"/>
      <c r="C200"/>
      <c r="D200"/>
      <c r="E200"/>
      <c r="F200"/>
      <c r="G200"/>
      <c r="H200"/>
      <c r="I200"/>
    </row>
    <row r="201" spans="1:9">
      <c r="A201" s="184"/>
      <c r="B201"/>
      <c r="C201"/>
      <c r="D201"/>
      <c r="E201"/>
      <c r="F201"/>
      <c r="G201"/>
      <c r="H201"/>
      <c r="I201"/>
    </row>
    <row r="202" spans="1:9">
      <c r="A202" s="184"/>
      <c r="B202"/>
      <c r="C202"/>
      <c r="D202"/>
      <c r="E202"/>
      <c r="F202"/>
      <c r="G202"/>
      <c r="H202"/>
      <c r="I202"/>
    </row>
    <row r="203" spans="1:9" ht="14.25">
      <c r="A203" s="539" t="s">
        <v>104</v>
      </c>
      <c r="B203" s="539"/>
      <c r="C203" s="539"/>
      <c r="D203" s="539"/>
      <c r="E203" s="539"/>
      <c r="F203" s="539"/>
      <c r="G203" s="539"/>
    </row>
    <row r="204" spans="1:9" ht="14.25" thickBot="1">
      <c r="A204" s="185"/>
      <c r="B204" s="186"/>
      <c r="C204" s="187"/>
      <c r="D204" s="187"/>
      <c r="E204" s="187"/>
      <c r="F204" s="187"/>
      <c r="G204" s="187"/>
    </row>
    <row r="205" spans="1:9" ht="26.25" thickBot="1">
      <c r="A205" s="729" t="s">
        <v>105</v>
      </c>
      <c r="B205" s="813"/>
      <c r="C205" s="188" t="s">
        <v>106</v>
      </c>
      <c r="D205" s="189" t="s">
        <v>107</v>
      </c>
      <c r="E205" s="190" t="s">
        <v>108</v>
      </c>
      <c r="F205" s="189" t="s">
        <v>109</v>
      </c>
      <c r="G205" s="191" t="s">
        <v>110</v>
      </c>
    </row>
    <row r="206" spans="1:9" ht="26.25" customHeight="1">
      <c r="A206" s="814" t="s">
        <v>111</v>
      </c>
      <c r="B206" s="778"/>
      <c r="C206" s="192"/>
      <c r="D206" s="192"/>
      <c r="E206" s="192"/>
      <c r="F206" s="192"/>
      <c r="G206" s="193">
        <f>C206+D206-E206-F206</f>
        <v>0</v>
      </c>
    </row>
    <row r="207" spans="1:9" ht="25.5" customHeight="1">
      <c r="A207" s="810" t="s">
        <v>112</v>
      </c>
      <c r="B207" s="771"/>
      <c r="C207" s="194"/>
      <c r="D207" s="194"/>
      <c r="E207" s="194"/>
      <c r="F207" s="194"/>
      <c r="G207" s="195">
        <f t="shared" ref="G207:G214" si="11">C207+D207-E207-F207</f>
        <v>0</v>
      </c>
    </row>
    <row r="208" spans="1:9">
      <c r="A208" s="810" t="s">
        <v>113</v>
      </c>
      <c r="B208" s="771"/>
      <c r="C208" s="194"/>
      <c r="D208" s="194"/>
      <c r="E208" s="194"/>
      <c r="F208" s="194"/>
      <c r="G208" s="195">
        <f t="shared" si="11"/>
        <v>0</v>
      </c>
    </row>
    <row r="209" spans="1:7">
      <c r="A209" s="810" t="s">
        <v>114</v>
      </c>
      <c r="B209" s="771"/>
      <c r="C209" s="194"/>
      <c r="D209" s="194"/>
      <c r="E209" s="194"/>
      <c r="F209" s="194"/>
      <c r="G209" s="195">
        <f t="shared" si="11"/>
        <v>0</v>
      </c>
    </row>
    <row r="210" spans="1:7" ht="38.25" customHeight="1">
      <c r="A210" s="810" t="s">
        <v>115</v>
      </c>
      <c r="B210" s="771"/>
      <c r="C210" s="194"/>
      <c r="D210" s="194"/>
      <c r="E210" s="194"/>
      <c r="F210" s="194"/>
      <c r="G210" s="195">
        <f t="shared" si="11"/>
        <v>0</v>
      </c>
    </row>
    <row r="211" spans="1:7" ht="25.5" customHeight="1">
      <c r="A211" s="596" t="s">
        <v>116</v>
      </c>
      <c r="B211" s="771"/>
      <c r="C211" s="194"/>
      <c r="D211" s="194"/>
      <c r="E211" s="194"/>
      <c r="F211" s="194"/>
      <c r="G211" s="195">
        <f t="shared" si="11"/>
        <v>0</v>
      </c>
    </row>
    <row r="212" spans="1:7">
      <c r="A212" s="596" t="s">
        <v>117</v>
      </c>
      <c r="B212" s="771"/>
      <c r="C212" s="194"/>
      <c r="D212" s="194"/>
      <c r="E212" s="194"/>
      <c r="F212" s="194"/>
      <c r="G212" s="195">
        <f t="shared" si="11"/>
        <v>0</v>
      </c>
    </row>
    <row r="213" spans="1:7" ht="24.75" customHeight="1">
      <c r="A213" s="596" t="s">
        <v>118</v>
      </c>
      <c r="B213" s="771"/>
      <c r="C213" s="194"/>
      <c r="D213" s="194"/>
      <c r="E213" s="194"/>
      <c r="F213" s="194"/>
      <c r="G213" s="195">
        <f t="shared" si="11"/>
        <v>0</v>
      </c>
    </row>
    <row r="214" spans="1:7" ht="27.75" customHeight="1" thickBot="1">
      <c r="A214" s="811" t="s">
        <v>119</v>
      </c>
      <c r="B214" s="774"/>
      <c r="C214" s="196"/>
      <c r="D214" s="196"/>
      <c r="E214" s="196"/>
      <c r="F214" s="196"/>
      <c r="G214" s="197">
        <f t="shared" si="11"/>
        <v>0</v>
      </c>
    </row>
    <row r="215" spans="1:7">
      <c r="A215" s="812" t="s">
        <v>120</v>
      </c>
      <c r="B215" s="778"/>
      <c r="C215" s="198">
        <f>SUM(C216:C235)</f>
        <v>0</v>
      </c>
      <c r="D215" s="198">
        <f>SUM(D216:D235)</f>
        <v>0</v>
      </c>
      <c r="E215" s="198">
        <f>SUM(E216:E235)</f>
        <v>0</v>
      </c>
      <c r="F215" s="198">
        <f>SUM(F216:F235)</f>
        <v>0</v>
      </c>
      <c r="G215" s="199">
        <f>SUM(G216:G235)</f>
        <v>0</v>
      </c>
    </row>
    <row r="216" spans="1:7">
      <c r="A216" s="779" t="s">
        <v>121</v>
      </c>
      <c r="B216" s="771"/>
      <c r="C216" s="200"/>
      <c r="D216" s="200"/>
      <c r="E216" s="201"/>
      <c r="F216" s="201"/>
      <c r="G216" s="195">
        <f t="shared" ref="G216:G235" si="12">C216+D216-E216-F216</f>
        <v>0</v>
      </c>
    </row>
    <row r="217" spans="1:7">
      <c r="A217" s="779" t="s">
        <v>122</v>
      </c>
      <c r="B217" s="771"/>
      <c r="C217" s="200"/>
      <c r="D217" s="200"/>
      <c r="E217" s="201"/>
      <c r="F217" s="201"/>
      <c r="G217" s="195">
        <f t="shared" si="12"/>
        <v>0</v>
      </c>
    </row>
    <row r="218" spans="1:7" ht="13.5" customHeight="1">
      <c r="A218" s="779" t="s">
        <v>123</v>
      </c>
      <c r="B218" s="771"/>
      <c r="C218" s="200"/>
      <c r="D218" s="200"/>
      <c r="E218" s="201"/>
      <c r="F218" s="201"/>
      <c r="G218" s="195">
        <f t="shared" si="12"/>
        <v>0</v>
      </c>
    </row>
    <row r="219" spans="1:7">
      <c r="A219" s="770" t="s">
        <v>124</v>
      </c>
      <c r="B219" s="771"/>
      <c r="C219" s="200"/>
      <c r="D219" s="200"/>
      <c r="E219" s="201"/>
      <c r="F219" s="201"/>
      <c r="G219" s="195">
        <f t="shared" si="12"/>
        <v>0</v>
      </c>
    </row>
    <row r="220" spans="1:7">
      <c r="A220" s="570" t="s">
        <v>125</v>
      </c>
      <c r="B220" s="771"/>
      <c r="C220" s="200"/>
      <c r="D220" s="200"/>
      <c r="E220" s="201"/>
      <c r="F220" s="201"/>
      <c r="G220" s="195">
        <f t="shared" si="12"/>
        <v>0</v>
      </c>
    </row>
    <row r="221" spans="1:7">
      <c r="A221" s="570" t="s">
        <v>126</v>
      </c>
      <c r="B221" s="771"/>
      <c r="C221" s="200"/>
      <c r="D221" s="200"/>
      <c r="E221" s="201"/>
      <c r="F221" s="201"/>
      <c r="G221" s="195">
        <f t="shared" si="12"/>
        <v>0</v>
      </c>
    </row>
    <row r="222" spans="1:7">
      <c r="A222" s="570" t="s">
        <v>127</v>
      </c>
      <c r="B222" s="771"/>
      <c r="C222" s="200"/>
      <c r="D222" s="200"/>
      <c r="E222" s="201"/>
      <c r="F222" s="201"/>
      <c r="G222" s="195">
        <f t="shared" si="12"/>
        <v>0</v>
      </c>
    </row>
    <row r="223" spans="1:7">
      <c r="A223" s="570" t="s">
        <v>128</v>
      </c>
      <c r="B223" s="771"/>
      <c r="C223" s="200"/>
      <c r="D223" s="200"/>
      <c r="E223" s="201"/>
      <c r="F223" s="201"/>
      <c r="G223" s="195">
        <f t="shared" si="12"/>
        <v>0</v>
      </c>
    </row>
    <row r="224" spans="1:7">
      <c r="A224" s="570" t="s">
        <v>129</v>
      </c>
      <c r="B224" s="771"/>
      <c r="C224" s="200"/>
      <c r="D224" s="200"/>
      <c r="E224" s="201"/>
      <c r="F224" s="201"/>
      <c r="G224" s="195">
        <f t="shared" si="12"/>
        <v>0</v>
      </c>
    </row>
    <row r="225" spans="1:7">
      <c r="A225" s="570" t="s">
        <v>130</v>
      </c>
      <c r="B225" s="771"/>
      <c r="C225" s="200"/>
      <c r="D225" s="200"/>
      <c r="E225" s="201"/>
      <c r="F225" s="201"/>
      <c r="G225" s="195">
        <f t="shared" si="12"/>
        <v>0</v>
      </c>
    </row>
    <row r="226" spans="1:7">
      <c r="A226" s="570" t="s">
        <v>131</v>
      </c>
      <c r="B226" s="771"/>
      <c r="C226" s="200"/>
      <c r="D226" s="200"/>
      <c r="E226" s="201"/>
      <c r="F226" s="201"/>
      <c r="G226" s="195">
        <f t="shared" si="12"/>
        <v>0</v>
      </c>
    </row>
    <row r="227" spans="1:7">
      <c r="A227" s="570" t="s">
        <v>132</v>
      </c>
      <c r="B227" s="771"/>
      <c r="C227" s="200"/>
      <c r="D227" s="200"/>
      <c r="E227" s="201"/>
      <c r="F227" s="201"/>
      <c r="G227" s="195">
        <f t="shared" si="12"/>
        <v>0</v>
      </c>
    </row>
    <row r="228" spans="1:7">
      <c r="A228" s="570" t="s">
        <v>133</v>
      </c>
      <c r="B228" s="771"/>
      <c r="C228" s="200"/>
      <c r="D228" s="200"/>
      <c r="E228" s="201"/>
      <c r="F228" s="201"/>
      <c r="G228" s="195">
        <f t="shared" si="12"/>
        <v>0</v>
      </c>
    </row>
    <row r="229" spans="1:7">
      <c r="A229" s="772" t="s">
        <v>134</v>
      </c>
      <c r="B229" s="771"/>
      <c r="C229" s="200"/>
      <c r="D229" s="200"/>
      <c r="E229" s="201"/>
      <c r="F229" s="201"/>
      <c r="G229" s="195">
        <f>C229+D229-E229-F229</f>
        <v>0</v>
      </c>
    </row>
    <row r="230" spans="1:7">
      <c r="A230" s="772" t="s">
        <v>135</v>
      </c>
      <c r="B230" s="771"/>
      <c r="C230" s="200"/>
      <c r="D230" s="200"/>
      <c r="E230" s="201"/>
      <c r="F230" s="201"/>
      <c r="G230" s="195">
        <f>C230+D230-E230-F230</f>
        <v>0</v>
      </c>
    </row>
    <row r="231" spans="1:7">
      <c r="A231" s="770" t="s">
        <v>136</v>
      </c>
      <c r="B231" s="771"/>
      <c r="C231" s="200"/>
      <c r="D231" s="200"/>
      <c r="E231" s="201"/>
      <c r="F231" s="201"/>
      <c r="G231" s="195">
        <f t="shared" si="12"/>
        <v>0</v>
      </c>
    </row>
    <row r="232" spans="1:7">
      <c r="A232" s="770" t="s">
        <v>137</v>
      </c>
      <c r="B232" s="771"/>
      <c r="C232" s="200"/>
      <c r="D232" s="200"/>
      <c r="E232" s="201"/>
      <c r="F232" s="201"/>
      <c r="G232" s="195">
        <f t="shared" si="12"/>
        <v>0</v>
      </c>
    </row>
    <row r="233" spans="1:7">
      <c r="A233" s="772" t="s">
        <v>138</v>
      </c>
      <c r="B233" s="771"/>
      <c r="C233" s="200"/>
      <c r="D233" s="200"/>
      <c r="E233" s="201"/>
      <c r="F233" s="201"/>
      <c r="G233" s="195">
        <f t="shared" si="12"/>
        <v>0</v>
      </c>
    </row>
    <row r="234" spans="1:7">
      <c r="A234" s="772" t="s">
        <v>139</v>
      </c>
      <c r="B234" s="771"/>
      <c r="C234" s="200"/>
      <c r="D234" s="200"/>
      <c r="E234" s="201"/>
      <c r="F234" s="201"/>
      <c r="G234" s="195">
        <f t="shared" si="12"/>
        <v>0</v>
      </c>
    </row>
    <row r="235" spans="1:7" ht="14.25" thickBot="1">
      <c r="A235" s="773" t="s">
        <v>140</v>
      </c>
      <c r="B235" s="774"/>
      <c r="C235" s="202"/>
      <c r="D235" s="202"/>
      <c r="E235" s="201"/>
      <c r="F235" s="201"/>
      <c r="G235" s="195">
        <f t="shared" si="12"/>
        <v>0</v>
      </c>
    </row>
    <row r="236" spans="1:7" ht="14.25" thickBot="1">
      <c r="A236" s="769" t="s">
        <v>141</v>
      </c>
      <c r="B236" s="809"/>
      <c r="C236" s="203">
        <f>SUM(C206:C215)</f>
        <v>0</v>
      </c>
      <c r="D236" s="203">
        <f>SUM(D206:D215)</f>
        <v>0</v>
      </c>
      <c r="E236" s="203">
        <f>SUM(E206:E215)</f>
        <v>0</v>
      </c>
      <c r="F236" s="203">
        <f>SUM(F206:F215)</f>
        <v>0</v>
      </c>
      <c r="G236" s="204">
        <f>SUM(G206:G215)</f>
        <v>0</v>
      </c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>
      <c r="A243" s="205"/>
      <c r="B243" s="206"/>
      <c r="C243" s="207"/>
      <c r="D243" s="207"/>
      <c r="E243" s="207"/>
      <c r="F243" s="207"/>
      <c r="G243" s="207"/>
    </row>
    <row r="244" spans="1:7">
      <c r="A244" s="205"/>
      <c r="B244" s="206"/>
      <c r="C244" s="207"/>
      <c r="D244" s="207"/>
      <c r="E244" s="207"/>
      <c r="F244" s="207"/>
      <c r="G244" s="207"/>
    </row>
    <row r="245" spans="1:7">
      <c r="A245" s="205"/>
      <c r="B245" s="206"/>
      <c r="C245" s="207"/>
      <c r="D245" s="207"/>
      <c r="E245" s="207"/>
      <c r="F245" s="207"/>
      <c r="G245" s="207"/>
    </row>
    <row r="246" spans="1:7">
      <c r="A246" s="205"/>
      <c r="B246" s="206"/>
      <c r="C246" s="207"/>
      <c r="D246" s="207"/>
      <c r="E246" s="207"/>
      <c r="F246" s="207"/>
      <c r="G246" s="207"/>
    </row>
    <row r="247" spans="1:7">
      <c r="A247" s="205"/>
      <c r="B247" s="206"/>
      <c r="C247" s="207"/>
      <c r="D247" s="207"/>
      <c r="E247" s="207"/>
      <c r="F247" s="207"/>
      <c r="G247" s="207"/>
    </row>
    <row r="248" spans="1:7">
      <c r="A248" s="205"/>
      <c r="B248" s="206"/>
      <c r="C248" s="207"/>
      <c r="D248" s="207"/>
      <c r="E248" s="207"/>
      <c r="F248" s="207"/>
      <c r="G248" s="207"/>
    </row>
    <row r="249" spans="1:7" ht="14.25">
      <c r="A249" s="496" t="s">
        <v>142</v>
      </c>
      <c r="B249" s="496"/>
      <c r="C249" s="496"/>
    </row>
    <row r="250" spans="1:7" ht="15.75" thickBot="1">
      <c r="A250" s="208"/>
      <c r="B250" s="208"/>
      <c r="C250" s="208"/>
    </row>
    <row r="251" spans="1:7" ht="28.5" customHeight="1" thickBot="1">
      <c r="A251" s="769" t="s">
        <v>33</v>
      </c>
      <c r="B251" s="804"/>
      <c r="C251" s="209" t="s">
        <v>54</v>
      </c>
      <c r="D251" s="210" t="s">
        <v>55</v>
      </c>
    </row>
    <row r="252" spans="1:7" ht="14.25" thickBot="1">
      <c r="A252" s="769" t="s">
        <v>143</v>
      </c>
      <c r="B252" s="804"/>
      <c r="C252" s="209"/>
      <c r="D252" s="210"/>
    </row>
    <row r="253" spans="1:7">
      <c r="A253" s="805" t="s">
        <v>144</v>
      </c>
      <c r="B253" s="806"/>
      <c r="C253" s="211"/>
      <c r="D253" s="212"/>
    </row>
    <row r="254" spans="1:7">
      <c r="A254" s="807" t="s">
        <v>145</v>
      </c>
      <c r="B254" s="808"/>
      <c r="C254" s="213"/>
      <c r="D254" s="214"/>
    </row>
    <row r="255" spans="1:7" ht="14.25" thickBot="1">
      <c r="A255" s="802" t="s">
        <v>146</v>
      </c>
      <c r="B255" s="803"/>
      <c r="C255" s="213"/>
      <c r="D255" s="214"/>
    </row>
    <row r="256" spans="1:7" ht="26.25" customHeight="1" thickBot="1">
      <c r="A256" s="769" t="s">
        <v>147</v>
      </c>
      <c r="B256" s="804"/>
      <c r="C256" s="215">
        <f>SUM(C257:C259)</f>
        <v>0</v>
      </c>
      <c r="D256" s="216">
        <f>SUM(D257:D259)</f>
        <v>0</v>
      </c>
    </row>
    <row r="257" spans="1:4" ht="25.5" customHeight="1">
      <c r="A257" s="805" t="s">
        <v>144</v>
      </c>
      <c r="B257" s="806"/>
      <c r="C257" s="211"/>
      <c r="D257" s="212"/>
    </row>
    <row r="258" spans="1:4">
      <c r="A258" s="807" t="s">
        <v>145</v>
      </c>
      <c r="B258" s="808"/>
      <c r="C258" s="213"/>
      <c r="D258" s="214"/>
    </row>
    <row r="259" spans="1:4" ht="14.25" thickBot="1">
      <c r="A259" s="802" t="s">
        <v>146</v>
      </c>
      <c r="B259" s="803"/>
      <c r="C259" s="213"/>
      <c r="D259" s="214"/>
    </row>
    <row r="260" spans="1:4" ht="26.25" customHeight="1" thickBot="1">
      <c r="A260" s="769" t="s">
        <v>148</v>
      </c>
      <c r="B260" s="804"/>
      <c r="C260" s="217">
        <f>SUM(C261:C263)</f>
        <v>0</v>
      </c>
      <c r="D260" s="218">
        <f>SUM(D261:D263)</f>
        <v>0</v>
      </c>
    </row>
    <row r="261" spans="1:4" ht="25.5" customHeight="1">
      <c r="A261" s="805" t="s">
        <v>144</v>
      </c>
      <c r="B261" s="806"/>
      <c r="C261" s="211"/>
      <c r="D261" s="212"/>
    </row>
    <row r="262" spans="1:4">
      <c r="A262" s="807" t="s">
        <v>145</v>
      </c>
      <c r="B262" s="808"/>
      <c r="C262" s="213"/>
      <c r="D262" s="214"/>
    </row>
    <row r="263" spans="1:4" ht="14.25" thickBot="1">
      <c r="A263" s="802" t="s">
        <v>146</v>
      </c>
      <c r="B263" s="803"/>
      <c r="C263" s="213"/>
      <c r="D263" s="214"/>
    </row>
    <row r="264" spans="1:4" ht="14.25" thickBot="1">
      <c r="A264" s="769" t="s">
        <v>149</v>
      </c>
      <c r="B264" s="804"/>
      <c r="C264" s="219">
        <f>C256+C260</f>
        <v>0</v>
      </c>
      <c r="D264" s="218">
        <f>D256+D260</f>
        <v>0</v>
      </c>
    </row>
    <row r="268" spans="1:4" ht="60.75" customHeight="1">
      <c r="A268" s="496" t="s">
        <v>150</v>
      </c>
      <c r="B268" s="496"/>
      <c r="C268" s="496"/>
      <c r="D268" s="680"/>
    </row>
    <row r="269" spans="1:4" ht="14.25" thickBot="1">
      <c r="A269" s="220"/>
      <c r="B269" s="220"/>
      <c r="C269" s="220"/>
    </row>
    <row r="270" spans="1:4" ht="27.75" customHeight="1" thickBot="1">
      <c r="A270" s="498" t="s">
        <v>151</v>
      </c>
      <c r="B270" s="499"/>
      <c r="C270" s="126" t="s">
        <v>106</v>
      </c>
      <c r="D270" s="221" t="s">
        <v>110</v>
      </c>
    </row>
    <row r="271" spans="1:4" ht="25.5" customHeight="1">
      <c r="A271" s="797" t="s">
        <v>152</v>
      </c>
      <c r="B271" s="798"/>
      <c r="C271" s="222"/>
      <c r="D271" s="223"/>
    </row>
    <row r="272" spans="1:4" ht="26.25" customHeight="1" thickBot="1">
      <c r="A272" s="799" t="s">
        <v>153</v>
      </c>
      <c r="B272" s="493"/>
      <c r="C272" s="224"/>
      <c r="D272" s="225"/>
    </row>
    <row r="273" spans="1:5" ht="14.25" thickBot="1">
      <c r="A273" s="681" t="s">
        <v>141</v>
      </c>
      <c r="B273" s="800"/>
      <c r="C273" s="226">
        <f>SUM(C271:C272)</f>
        <v>0</v>
      </c>
      <c r="D273" s="227">
        <f>SUM(D271:D272)</f>
        <v>0</v>
      </c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 ht="49.9" customHeight="1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79" spans="1:5">
      <c r="A279" s="228"/>
      <c r="B279" s="228"/>
      <c r="C279" s="229"/>
      <c r="D279" s="229"/>
    </row>
    <row r="280" spans="1:5">
      <c r="A280" s="228"/>
      <c r="B280" s="228"/>
      <c r="C280" s="229"/>
      <c r="D280" s="229"/>
    </row>
    <row r="281" spans="1:5">
      <c r="A281" s="228"/>
      <c r="B281" s="228"/>
      <c r="C281" s="229"/>
      <c r="D281" s="229"/>
    </row>
    <row r="282" spans="1:5">
      <c r="A282" s="228"/>
      <c r="B282" s="228"/>
      <c r="C282" s="229"/>
      <c r="D282" s="229"/>
    </row>
    <row r="283" spans="1:5">
      <c r="A283" s="228"/>
      <c r="B283" s="228"/>
      <c r="C283" s="229"/>
      <c r="D283" s="229"/>
    </row>
    <row r="284" spans="1:5">
      <c r="A284" s="228"/>
      <c r="B284" s="228"/>
      <c r="C284" s="229"/>
      <c r="D284" s="229"/>
    </row>
    <row r="287" spans="1:5" ht="14.25">
      <c r="A287" s="801" t="s">
        <v>154</v>
      </c>
      <c r="B287" s="801"/>
      <c r="C287" s="801"/>
      <c r="D287" s="801"/>
      <c r="E287" s="801"/>
    </row>
    <row r="288" spans="1:5" ht="14.25" thickBot="1">
      <c r="A288" s="230"/>
      <c r="B288" s="231"/>
      <c r="C288" s="231"/>
      <c r="D288" s="231"/>
      <c r="E288" s="231"/>
    </row>
    <row r="289" spans="1:5" ht="14.25" thickBot="1">
      <c r="A289" s="232" t="s">
        <v>155</v>
      </c>
      <c r="B289" s="794" t="s">
        <v>156</v>
      </c>
      <c r="C289" s="684"/>
      <c r="D289" s="794" t="s">
        <v>157</v>
      </c>
      <c r="E289" s="684"/>
    </row>
    <row r="290" spans="1:5" ht="14.25" thickBot="1">
      <c r="A290" s="233"/>
      <c r="B290" s="234" t="s">
        <v>158</v>
      </c>
      <c r="C290" s="235" t="s">
        <v>159</v>
      </c>
      <c r="D290" s="236" t="s">
        <v>160</v>
      </c>
      <c r="E290" s="235" t="s">
        <v>161</v>
      </c>
    </row>
    <row r="291" spans="1:5" ht="14.25" thickBot="1">
      <c r="A291" s="237" t="s">
        <v>162</v>
      </c>
      <c r="B291" s="794"/>
      <c r="C291" s="733"/>
      <c r="D291" s="733"/>
      <c r="E291" s="734"/>
    </row>
    <row r="292" spans="1:5">
      <c r="A292" s="238" t="s">
        <v>163</v>
      </c>
      <c r="B292" s="239"/>
      <c r="C292" s="239"/>
      <c r="D292" s="240"/>
      <c r="E292" s="239"/>
    </row>
    <row r="293" spans="1:5" ht="25.5">
      <c r="A293" s="238" t="s">
        <v>164</v>
      </c>
      <c r="B293" s="239"/>
      <c r="C293" s="239"/>
      <c r="D293" s="240"/>
      <c r="E293" s="239"/>
    </row>
    <row r="294" spans="1:5" ht="14.25" thickBot="1">
      <c r="A294" s="238" t="s">
        <v>165</v>
      </c>
      <c r="B294" s="239"/>
      <c r="C294" s="239"/>
      <c r="D294" s="240"/>
      <c r="E294" s="239"/>
    </row>
    <row r="295" spans="1:5" ht="14.25" thickBot="1">
      <c r="A295" s="241" t="s">
        <v>141</v>
      </c>
      <c r="B295" s="154">
        <f>SUM(B292:B294)</f>
        <v>0</v>
      </c>
      <c r="C295" s="154">
        <f>SUM(C292:C294)</f>
        <v>0</v>
      </c>
      <c r="D295" s="154">
        <f>SUM(D292:D294)</f>
        <v>0</v>
      </c>
      <c r="E295" s="154">
        <f>SUM(E292:E294)</f>
        <v>0</v>
      </c>
    </row>
    <row r="296" spans="1:5" ht="14.25" thickBot="1">
      <c r="A296" s="237" t="s">
        <v>166</v>
      </c>
      <c r="B296" s="794"/>
      <c r="C296" s="733"/>
      <c r="D296" s="733"/>
      <c r="E296" s="734"/>
    </row>
    <row r="297" spans="1:5">
      <c r="A297" s="238" t="s">
        <v>163</v>
      </c>
      <c r="B297" s="239"/>
      <c r="C297" s="239"/>
      <c r="D297" s="240"/>
      <c r="E297" s="239"/>
    </row>
    <row r="298" spans="1:5" ht="25.5">
      <c r="A298" s="238" t="s">
        <v>164</v>
      </c>
      <c r="B298" s="239"/>
      <c r="C298" s="239"/>
      <c r="D298" s="240"/>
      <c r="E298" s="239"/>
    </row>
    <row r="299" spans="1:5">
      <c r="A299" s="238" t="s">
        <v>165</v>
      </c>
      <c r="B299" s="239"/>
      <c r="C299" s="239"/>
      <c r="D299" s="240"/>
      <c r="E299" s="239"/>
    </row>
    <row r="300" spans="1:5" ht="14.25" thickBot="1">
      <c r="A300" s="238" t="s">
        <v>167</v>
      </c>
      <c r="B300" s="242"/>
      <c r="C300" s="242"/>
      <c r="D300" s="243"/>
      <c r="E300" s="242"/>
    </row>
    <row r="301" spans="1:5" ht="14.25" thickBot="1">
      <c r="A301" s="244" t="s">
        <v>141</v>
      </c>
      <c r="B301" s="154">
        <f>SUM(B297:B300)</f>
        <v>0</v>
      </c>
      <c r="C301" s="154">
        <f>SUM(C297:C300)</f>
        <v>0</v>
      </c>
      <c r="D301" s="154">
        <f>SUM(D297:D300)</f>
        <v>0</v>
      </c>
      <c r="E301" s="154">
        <f>SUM(E297:E300)</f>
        <v>0</v>
      </c>
    </row>
    <row r="305" spans="1:7" ht="29.25" customHeight="1">
      <c r="A305" s="496" t="s">
        <v>168</v>
      </c>
      <c r="B305" s="496"/>
      <c r="C305" s="496"/>
      <c r="D305" s="680"/>
      <c r="G305" s="245"/>
    </row>
    <row r="306" spans="1:7" ht="14.25" thickBot="1">
      <c r="A306" s="246"/>
      <c r="B306" s="247"/>
      <c r="C306" s="247"/>
      <c r="G306" s="245"/>
    </row>
    <row r="307" spans="1:7" ht="64.5" thickBot="1">
      <c r="A307" s="795" t="s">
        <v>169</v>
      </c>
      <c r="B307" s="796"/>
      <c r="C307" s="126" t="s">
        <v>106</v>
      </c>
      <c r="D307" s="221" t="s">
        <v>55</v>
      </c>
      <c r="E307" s="221" t="s">
        <v>170</v>
      </c>
      <c r="G307" s="248"/>
    </row>
    <row r="308" spans="1:7" ht="25.5" customHeight="1">
      <c r="A308" s="788" t="s">
        <v>171</v>
      </c>
      <c r="B308" s="789"/>
      <c r="C308" s="249"/>
      <c r="D308" s="250"/>
      <c r="E308" s="250"/>
      <c r="G308" s="248"/>
    </row>
    <row r="309" spans="1:7" ht="14.25">
      <c r="A309" s="780" t="s">
        <v>172</v>
      </c>
      <c r="B309" s="781"/>
      <c r="C309" s="251"/>
      <c r="D309" s="214"/>
      <c r="E309" s="214"/>
      <c r="G309" s="248"/>
    </row>
    <row r="310" spans="1:7" ht="25.5" customHeight="1">
      <c r="A310" s="790" t="s">
        <v>173</v>
      </c>
      <c r="B310" s="791"/>
      <c r="C310" s="252"/>
      <c r="D310" s="253"/>
      <c r="E310" s="253"/>
      <c r="G310" s="254"/>
    </row>
    <row r="311" spans="1:7" ht="14.25">
      <c r="A311" s="792" t="s">
        <v>174</v>
      </c>
      <c r="B311" s="793"/>
      <c r="C311" s="251"/>
      <c r="D311" s="214"/>
      <c r="E311" s="214"/>
      <c r="G311" s="248"/>
    </row>
    <row r="312" spans="1:7" ht="14.25">
      <c r="A312" s="780" t="s">
        <v>175</v>
      </c>
      <c r="B312" s="781"/>
      <c r="C312" s="255"/>
      <c r="D312" s="256"/>
      <c r="E312" s="256"/>
      <c r="G312" s="248"/>
    </row>
    <row r="313" spans="1:7" ht="14.25">
      <c r="A313" s="780" t="s">
        <v>176</v>
      </c>
      <c r="B313" s="781"/>
      <c r="C313" s="255"/>
      <c r="D313" s="256"/>
      <c r="E313" s="256"/>
      <c r="G313" s="248"/>
    </row>
    <row r="314" spans="1:7" ht="29.25" customHeight="1">
      <c r="A314" s="780" t="s">
        <v>177</v>
      </c>
      <c r="B314" s="781"/>
      <c r="C314" s="257"/>
      <c r="D314" s="256"/>
      <c r="E314" s="256"/>
      <c r="G314" s="248"/>
    </row>
    <row r="315" spans="1:7">
      <c r="A315" s="780" t="s">
        <v>178</v>
      </c>
      <c r="B315" s="781"/>
      <c r="C315" s="258"/>
      <c r="D315" s="214"/>
      <c r="E315" s="214"/>
    </row>
    <row r="316" spans="1:7" ht="14.25" thickBot="1">
      <c r="A316" s="782" t="s">
        <v>17</v>
      </c>
      <c r="B316" s="783"/>
      <c r="C316" s="259"/>
      <c r="D316" s="260"/>
      <c r="E316" s="260"/>
    </row>
    <row r="317" spans="1:7" ht="14.25" thickBot="1">
      <c r="A317" s="784" t="s">
        <v>101</v>
      </c>
      <c r="B317" s="785"/>
      <c r="C317" s="261">
        <f>C308+C309+C311+C315</f>
        <v>0</v>
      </c>
      <c r="D317" s="262">
        <f>D308+D309+D311+D315</f>
        <v>0</v>
      </c>
      <c r="E317" s="262"/>
    </row>
    <row r="318" spans="1:7">
      <c r="A318" s="263"/>
      <c r="B318" s="263"/>
      <c r="C318" s="264"/>
      <c r="D318" s="264"/>
      <c r="E318" s="264"/>
    </row>
    <row r="319" spans="1:7" ht="14.25">
      <c r="A319" s="539" t="s">
        <v>179</v>
      </c>
      <c r="B319" s="539"/>
      <c r="C319" s="539"/>
      <c r="D319" s="539"/>
    </row>
    <row r="320" spans="1:7" ht="14.25" thickBot="1">
      <c r="A320" s="185"/>
      <c r="B320" s="186"/>
      <c r="C320" s="187"/>
      <c r="D320" s="187"/>
    </row>
    <row r="321" spans="1:4" ht="25.5" customHeight="1" thickBot="1">
      <c r="A321" s="786" t="s">
        <v>105</v>
      </c>
      <c r="B321" s="787"/>
      <c r="C321" s="188" t="s">
        <v>106</v>
      </c>
      <c r="D321" s="191" t="s">
        <v>110</v>
      </c>
    </row>
    <row r="322" spans="1:4" ht="32.25" customHeight="1" thickBot="1">
      <c r="A322" s="524" t="s">
        <v>180</v>
      </c>
      <c r="B322" s="684"/>
      <c r="C322" s="265"/>
      <c r="D322" s="266"/>
    </row>
    <row r="323" spans="1:4" ht="14.25" thickBot="1">
      <c r="A323" s="524" t="s">
        <v>181</v>
      </c>
      <c r="B323" s="684"/>
      <c r="C323" s="265"/>
      <c r="D323" s="266"/>
    </row>
    <row r="324" spans="1:4" ht="14.25" thickBot="1">
      <c r="A324" s="524" t="s">
        <v>182</v>
      </c>
      <c r="B324" s="684"/>
      <c r="C324" s="265"/>
      <c r="D324" s="266"/>
    </row>
    <row r="325" spans="1:4" ht="25.5" customHeight="1" thickBot="1">
      <c r="A325" s="524" t="s">
        <v>183</v>
      </c>
      <c r="B325" s="684"/>
      <c r="C325" s="265"/>
      <c r="D325" s="266"/>
    </row>
    <row r="326" spans="1:4" ht="27" customHeight="1" thickBot="1">
      <c r="A326" s="524" t="s">
        <v>184</v>
      </c>
      <c r="B326" s="684"/>
      <c r="C326" s="265"/>
      <c r="D326" s="266"/>
    </row>
    <row r="327" spans="1:4" ht="14.25" thickBot="1">
      <c r="A327" s="775" t="s">
        <v>185</v>
      </c>
      <c r="B327" s="684"/>
      <c r="C327" s="265"/>
      <c r="D327" s="266"/>
    </row>
    <row r="328" spans="1:4" ht="29.25" customHeight="1" thickBot="1">
      <c r="A328" s="775" t="s">
        <v>186</v>
      </c>
      <c r="B328" s="684"/>
      <c r="C328" s="265"/>
      <c r="D328" s="266"/>
    </row>
    <row r="329" spans="1:4" ht="25.5" customHeight="1" thickBot="1">
      <c r="A329" s="775" t="s">
        <v>187</v>
      </c>
      <c r="B329" s="684"/>
      <c r="C329" s="265"/>
      <c r="D329" s="266"/>
    </row>
    <row r="330" spans="1:4" ht="14.25" thickBot="1">
      <c r="A330" s="775" t="s">
        <v>188</v>
      </c>
      <c r="B330" s="776"/>
      <c r="C330" s="267">
        <f>SUM(C331:C350)</f>
        <v>0</v>
      </c>
      <c r="D330" s="268">
        <f>SUM(D331:D350)</f>
        <v>0</v>
      </c>
    </row>
    <row r="331" spans="1:4">
      <c r="A331" s="777" t="s">
        <v>121</v>
      </c>
      <c r="B331" s="778"/>
      <c r="C331" s="269"/>
      <c r="D331" s="270"/>
    </row>
    <row r="332" spans="1:4">
      <c r="A332" s="779" t="s">
        <v>122</v>
      </c>
      <c r="B332" s="771"/>
      <c r="C332" s="271"/>
      <c r="D332" s="270"/>
    </row>
    <row r="333" spans="1:4">
      <c r="A333" s="570" t="s">
        <v>123</v>
      </c>
      <c r="B333" s="771"/>
      <c r="C333" s="271"/>
      <c r="D333" s="270"/>
    </row>
    <row r="334" spans="1:4" ht="24.75" customHeight="1">
      <c r="A334" s="770" t="s">
        <v>124</v>
      </c>
      <c r="B334" s="771"/>
      <c r="C334" s="271"/>
      <c r="D334" s="270"/>
    </row>
    <row r="335" spans="1:4">
      <c r="A335" s="570" t="s">
        <v>125</v>
      </c>
      <c r="B335" s="771"/>
      <c r="C335" s="271"/>
      <c r="D335" s="270"/>
    </row>
    <row r="336" spans="1:4">
      <c r="A336" s="570" t="s">
        <v>126</v>
      </c>
      <c r="B336" s="771"/>
      <c r="C336" s="271"/>
      <c r="D336" s="270"/>
    </row>
    <row r="337" spans="1:4">
      <c r="A337" s="570" t="s">
        <v>127</v>
      </c>
      <c r="B337" s="771"/>
      <c r="C337" s="271"/>
      <c r="D337" s="270"/>
    </row>
    <row r="338" spans="1:4">
      <c r="A338" s="570" t="s">
        <v>128</v>
      </c>
      <c r="B338" s="771"/>
      <c r="C338" s="200"/>
      <c r="D338" s="272"/>
    </row>
    <row r="339" spans="1:4">
      <c r="A339" s="570" t="s">
        <v>129</v>
      </c>
      <c r="B339" s="771"/>
      <c r="C339" s="200"/>
      <c r="D339" s="272"/>
    </row>
    <row r="340" spans="1:4">
      <c r="A340" s="570" t="s">
        <v>130</v>
      </c>
      <c r="B340" s="771"/>
      <c r="C340" s="200"/>
      <c r="D340" s="272"/>
    </row>
    <row r="341" spans="1:4">
      <c r="A341" s="570" t="s">
        <v>131</v>
      </c>
      <c r="B341" s="771"/>
      <c r="C341" s="200"/>
      <c r="D341" s="272"/>
    </row>
    <row r="342" spans="1:4">
      <c r="A342" s="570" t="s">
        <v>132</v>
      </c>
      <c r="B342" s="771"/>
      <c r="C342" s="200"/>
      <c r="D342" s="272"/>
    </row>
    <row r="343" spans="1:4">
      <c r="A343" s="570" t="s">
        <v>133</v>
      </c>
      <c r="B343" s="771"/>
      <c r="C343" s="200"/>
      <c r="D343" s="272"/>
    </row>
    <row r="344" spans="1:4">
      <c r="A344" s="772" t="s">
        <v>134</v>
      </c>
      <c r="B344" s="771"/>
      <c r="C344" s="200"/>
      <c r="D344" s="272"/>
    </row>
    <row r="345" spans="1:4">
      <c r="A345" s="772" t="s">
        <v>135</v>
      </c>
      <c r="B345" s="771"/>
      <c r="C345" s="200"/>
      <c r="D345" s="272"/>
    </row>
    <row r="346" spans="1:4">
      <c r="A346" s="770" t="s">
        <v>136</v>
      </c>
      <c r="B346" s="771"/>
      <c r="C346" s="200"/>
      <c r="D346" s="272"/>
    </row>
    <row r="347" spans="1:4">
      <c r="A347" s="770" t="s">
        <v>137</v>
      </c>
      <c r="B347" s="771"/>
      <c r="C347" s="200"/>
      <c r="D347" s="272"/>
    </row>
    <row r="348" spans="1:4">
      <c r="A348" s="772" t="s">
        <v>138</v>
      </c>
      <c r="B348" s="771"/>
      <c r="C348" s="200"/>
      <c r="D348" s="272"/>
    </row>
    <row r="349" spans="1:4">
      <c r="A349" s="772" t="s">
        <v>139</v>
      </c>
      <c r="B349" s="771"/>
      <c r="C349" s="200"/>
      <c r="D349" s="272"/>
    </row>
    <row r="350" spans="1:4" ht="14.25" thickBot="1">
      <c r="A350" s="773" t="s">
        <v>140</v>
      </c>
      <c r="B350" s="774"/>
      <c r="C350" s="202"/>
      <c r="D350" s="272"/>
    </row>
    <row r="351" spans="1:4" ht="14.25" thickBot="1">
      <c r="A351" s="769" t="s">
        <v>141</v>
      </c>
      <c r="B351" s="684"/>
      <c r="C351" s="218">
        <f>SUM(C322:C332)</f>
        <v>0</v>
      </c>
      <c r="D351" s="218">
        <f>SUM(D322:D330)</f>
        <v>0</v>
      </c>
    </row>
    <row r="352" spans="1:4">
      <c r="A352"/>
      <c r="B352"/>
      <c r="C352"/>
      <c r="D352"/>
    </row>
    <row r="353" spans="1:8">
      <c r="A353"/>
      <c r="B353"/>
      <c r="C353"/>
      <c r="D353"/>
    </row>
    <row r="354" spans="1:8" ht="10.5" customHeight="1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 ht="14.25">
      <c r="A361" s="766"/>
      <c r="B361" s="767"/>
      <c r="C361" s="767"/>
      <c r="D361"/>
    </row>
    <row r="362" spans="1:8" ht="14.25">
      <c r="A362" s="273"/>
      <c r="B362" s="274"/>
      <c r="C362" s="274"/>
      <c r="D362"/>
    </row>
    <row r="363" spans="1:8" ht="14.25">
      <c r="A363" s="273"/>
      <c r="B363" s="274"/>
      <c r="C363" s="274"/>
      <c r="D363"/>
    </row>
    <row r="364" spans="1:8" ht="14.25">
      <c r="A364" s="768" t="s">
        <v>189</v>
      </c>
      <c r="B364" s="768"/>
      <c r="C364" s="768"/>
    </row>
    <row r="365" spans="1:8" ht="12.75" customHeight="1" thickBot="1">
      <c r="A365" s="275"/>
      <c r="B365" s="187"/>
      <c r="C365" s="187"/>
    </row>
    <row r="366" spans="1:8" ht="14.25" thickBot="1">
      <c r="A366" s="769" t="s">
        <v>190</v>
      </c>
      <c r="B366" s="738"/>
      <c r="C366" s="276" t="s">
        <v>54</v>
      </c>
      <c r="D366" s="191" t="s">
        <v>55</v>
      </c>
      <c r="G366" s="765"/>
      <c r="H366" s="765"/>
    </row>
    <row r="367" spans="1:8" ht="14.25" thickBot="1">
      <c r="A367" s="517" t="s">
        <v>191</v>
      </c>
      <c r="B367" s="519"/>
      <c r="C367" s="261">
        <f>SUM(C368:C377)</f>
        <v>0</v>
      </c>
      <c r="D367" s="277">
        <f>SUM(D368:D377)</f>
        <v>0</v>
      </c>
      <c r="G367" s="765"/>
      <c r="H367" s="765"/>
    </row>
    <row r="368" spans="1:8" ht="55.5" customHeight="1">
      <c r="A368" s="759" t="s">
        <v>192</v>
      </c>
      <c r="B368" s="760"/>
      <c r="C368" s="278"/>
      <c r="D368" s="279"/>
      <c r="G368" s="765"/>
      <c r="H368" s="765"/>
    </row>
    <row r="369" spans="1:4">
      <c r="A369" s="761" t="s">
        <v>193</v>
      </c>
      <c r="B369" s="762"/>
      <c r="C369" s="280"/>
      <c r="D369" s="281"/>
    </row>
    <row r="370" spans="1:4">
      <c r="A370" s="627" t="s">
        <v>194</v>
      </c>
      <c r="B370" s="628"/>
      <c r="C370" s="282"/>
      <c r="D370" s="283"/>
    </row>
    <row r="371" spans="1:4" ht="28.5" customHeight="1">
      <c r="A371" s="617" t="s">
        <v>195</v>
      </c>
      <c r="B371" s="618"/>
      <c r="C371" s="282"/>
      <c r="D371" s="283"/>
    </row>
    <row r="372" spans="1:4" ht="32.25" customHeight="1">
      <c r="A372" s="617" t="s">
        <v>196</v>
      </c>
      <c r="B372" s="618"/>
      <c r="C372" s="282"/>
      <c r="D372" s="283"/>
    </row>
    <row r="373" spans="1:4">
      <c r="A373" s="629" t="s">
        <v>197</v>
      </c>
      <c r="B373" s="630"/>
      <c r="C373" s="282"/>
      <c r="D373" s="283"/>
    </row>
    <row r="374" spans="1:4">
      <c r="A374" s="629" t="s">
        <v>198</v>
      </c>
      <c r="B374" s="630"/>
      <c r="C374" s="282"/>
      <c r="D374" s="283"/>
    </row>
    <row r="375" spans="1:4">
      <c r="A375" s="627" t="s">
        <v>199</v>
      </c>
      <c r="B375" s="628"/>
      <c r="C375" s="251"/>
      <c r="D375" s="284"/>
    </row>
    <row r="376" spans="1:4">
      <c r="A376" s="629" t="s">
        <v>200</v>
      </c>
      <c r="B376" s="630"/>
      <c r="C376" s="251"/>
      <c r="D376" s="284"/>
    </row>
    <row r="377" spans="1:4" ht="14.25" thickBot="1">
      <c r="A377" s="763" t="s">
        <v>17</v>
      </c>
      <c r="B377" s="764"/>
      <c r="C377" s="255"/>
      <c r="D377" s="285"/>
    </row>
    <row r="378" spans="1:4" ht="14.25" thickBot="1">
      <c r="A378" s="517" t="s">
        <v>201</v>
      </c>
      <c r="B378" s="519"/>
      <c r="C378" s="261">
        <f>162.46+273.07+223.47</f>
        <v>659</v>
      </c>
      <c r="D378" s="262">
        <f>SUM(D379:D388)</f>
        <v>109.4</v>
      </c>
    </row>
    <row r="379" spans="1:4" ht="59.25" customHeight="1">
      <c r="A379" s="759" t="s">
        <v>192</v>
      </c>
      <c r="B379" s="760"/>
      <c r="C379" s="280"/>
      <c r="D379" s="281"/>
    </row>
    <row r="380" spans="1:4">
      <c r="A380" s="761" t="s">
        <v>193</v>
      </c>
      <c r="B380" s="762"/>
      <c r="C380" s="280"/>
      <c r="D380" s="281"/>
    </row>
    <row r="381" spans="1:4">
      <c r="A381" s="627" t="s">
        <v>194</v>
      </c>
      <c r="B381" s="628"/>
      <c r="C381" s="282"/>
      <c r="D381" s="283"/>
    </row>
    <row r="382" spans="1:4" ht="27.75" customHeight="1">
      <c r="A382" s="617" t="s">
        <v>195</v>
      </c>
      <c r="B382" s="618"/>
      <c r="C382" s="282">
        <v>435.53</v>
      </c>
      <c r="D382" s="283"/>
    </row>
    <row r="383" spans="1:4" ht="24.75" customHeight="1">
      <c r="A383" s="617" t="s">
        <v>196</v>
      </c>
      <c r="B383" s="618"/>
      <c r="C383" s="282">
        <v>223.47</v>
      </c>
      <c r="D383" s="283">
        <v>109.4</v>
      </c>
    </row>
    <row r="384" spans="1:4">
      <c r="A384" s="617" t="s">
        <v>197</v>
      </c>
      <c r="B384" s="618"/>
      <c r="C384" s="282"/>
      <c r="D384" s="283"/>
    </row>
    <row r="385" spans="1:4">
      <c r="A385" s="629" t="s">
        <v>198</v>
      </c>
      <c r="B385" s="630"/>
      <c r="C385" s="282"/>
      <c r="D385" s="283"/>
    </row>
    <row r="386" spans="1:4">
      <c r="A386" s="629" t="s">
        <v>202</v>
      </c>
      <c r="B386" s="630"/>
      <c r="C386" s="251"/>
      <c r="D386" s="284"/>
    </row>
    <row r="387" spans="1:4">
      <c r="A387" s="629" t="s">
        <v>200</v>
      </c>
      <c r="B387" s="630"/>
      <c r="C387" s="251"/>
      <c r="D387" s="284"/>
    </row>
    <row r="388" spans="1:4" ht="63.75" customHeight="1" thickBot="1">
      <c r="A388" s="756" t="s">
        <v>203</v>
      </c>
      <c r="B388" s="757"/>
      <c r="C388" s="286"/>
      <c r="D388" s="287"/>
    </row>
    <row r="389" spans="1:4" ht="14.25" thickBot="1">
      <c r="A389" s="745" t="s">
        <v>12</v>
      </c>
      <c r="B389" s="746"/>
      <c r="C389" s="288">
        <f>C367+C378</f>
        <v>659</v>
      </c>
      <c r="D389" s="183">
        <f>D367+D378</f>
        <v>109.4</v>
      </c>
    </row>
    <row r="402" spans="1:5" ht="14.25">
      <c r="A402" s="758" t="s">
        <v>204</v>
      </c>
      <c r="B402" s="758"/>
      <c r="C402" s="758"/>
      <c r="D402" s="589"/>
      <c r="E402" s="589"/>
    </row>
    <row r="403" spans="1:5" ht="14.25" thickBot="1">
      <c r="A403" s="187"/>
      <c r="B403" s="187"/>
      <c r="C403" s="187"/>
      <c r="D403"/>
    </row>
    <row r="404" spans="1:5" ht="14.25" thickBot="1">
      <c r="A404" s="732" t="s">
        <v>205</v>
      </c>
      <c r="B404" s="751"/>
      <c r="C404" s="289" t="s">
        <v>54</v>
      </c>
      <c r="D404" s="210" t="s">
        <v>110</v>
      </c>
    </row>
    <row r="405" spans="1:5">
      <c r="A405" s="752" t="s">
        <v>206</v>
      </c>
      <c r="B405" s="753"/>
      <c r="C405" s="290">
        <f>SUM(C406:C412)</f>
        <v>0</v>
      </c>
      <c r="D405" s="290">
        <f>SUM(D406:D412)</f>
        <v>0</v>
      </c>
    </row>
    <row r="406" spans="1:5">
      <c r="A406" s="754" t="s">
        <v>207</v>
      </c>
      <c r="B406" s="755"/>
      <c r="C406" s="291"/>
      <c r="D406" s="292"/>
    </row>
    <row r="407" spans="1:5">
      <c r="A407" s="754" t="s">
        <v>208</v>
      </c>
      <c r="B407" s="755"/>
      <c r="C407" s="291"/>
      <c r="D407" s="292"/>
    </row>
    <row r="408" spans="1:5" ht="27.75" customHeight="1">
      <c r="A408" s="570" t="s">
        <v>209</v>
      </c>
      <c r="B408" s="572"/>
      <c r="C408" s="291"/>
      <c r="D408" s="292"/>
    </row>
    <row r="409" spans="1:5">
      <c r="A409" s="570" t="s">
        <v>210</v>
      </c>
      <c r="B409" s="572"/>
      <c r="C409" s="291"/>
      <c r="D409" s="292"/>
    </row>
    <row r="410" spans="1:5" ht="17.25" customHeight="1">
      <c r="A410" s="570" t="s">
        <v>211</v>
      </c>
      <c r="B410" s="572"/>
      <c r="C410" s="291"/>
      <c r="D410" s="292"/>
    </row>
    <row r="411" spans="1:5" ht="16.5" customHeight="1">
      <c r="A411" s="570" t="s">
        <v>212</v>
      </c>
      <c r="B411" s="572"/>
      <c r="C411" s="291"/>
      <c r="D411" s="292"/>
    </row>
    <row r="412" spans="1:5">
      <c r="A412" s="570" t="s">
        <v>140</v>
      </c>
      <c r="B412" s="572"/>
      <c r="C412" s="291"/>
      <c r="D412" s="292"/>
    </row>
    <row r="413" spans="1:5">
      <c r="A413" s="585" t="s">
        <v>213</v>
      </c>
      <c r="B413" s="587"/>
      <c r="C413" s="290">
        <f>C414+C415+C417</f>
        <v>0</v>
      </c>
      <c r="D413" s="293">
        <f>D414+D415+D417</f>
        <v>0</v>
      </c>
    </row>
    <row r="414" spans="1:5">
      <c r="A414" s="741" t="s">
        <v>214</v>
      </c>
      <c r="B414" s="742"/>
      <c r="C414" s="294"/>
      <c r="D414" s="295"/>
    </row>
    <row r="415" spans="1:5">
      <c r="A415" s="741" t="s">
        <v>215</v>
      </c>
      <c r="B415" s="742"/>
      <c r="C415" s="294"/>
      <c r="D415" s="295"/>
    </row>
    <row r="416" spans="1:5">
      <c r="A416" s="741" t="s">
        <v>216</v>
      </c>
      <c r="B416" s="742"/>
      <c r="C416" s="294"/>
      <c r="D416" s="295"/>
    </row>
    <row r="417" spans="1:5" ht="14.25" thickBot="1">
      <c r="A417" s="743" t="s">
        <v>140</v>
      </c>
      <c r="B417" s="744"/>
      <c r="C417" s="294"/>
      <c r="D417" s="295"/>
    </row>
    <row r="418" spans="1:5" ht="14.25" thickBot="1">
      <c r="A418" s="745" t="s">
        <v>12</v>
      </c>
      <c r="B418" s="746"/>
      <c r="C418" s="296">
        <f>C405+C413</f>
        <v>0</v>
      </c>
      <c r="D418" s="296">
        <f>D405+D413</f>
        <v>0</v>
      </c>
    </row>
    <row r="421" spans="1:5" ht="26.25" customHeight="1">
      <c r="A421" s="736" t="s">
        <v>217</v>
      </c>
      <c r="B421" s="737"/>
      <c r="C421" s="737"/>
      <c r="D421" s="737"/>
    </row>
    <row r="422" spans="1:5" ht="14.25" thickBot="1">
      <c r="A422" s="247"/>
      <c r="B422" s="297"/>
      <c r="C422" s="247"/>
      <c r="D422" s="247"/>
    </row>
    <row r="423" spans="1:5" ht="14.25" thickBot="1">
      <c r="A423" s="747"/>
      <c r="B423" s="748"/>
      <c r="C423" s="298" t="s">
        <v>106</v>
      </c>
      <c r="D423" s="221" t="s">
        <v>55</v>
      </c>
    </row>
    <row r="424" spans="1:5" ht="14.25" thickBot="1">
      <c r="A424" s="749" t="s">
        <v>218</v>
      </c>
      <c r="B424" s="750"/>
      <c r="C424" s="251"/>
      <c r="D424" s="214"/>
    </row>
    <row r="425" spans="1:5" ht="14.25" thickBot="1">
      <c r="A425" s="517" t="s">
        <v>101</v>
      </c>
      <c r="B425" s="519"/>
      <c r="C425" s="262">
        <f>SUM(C424:C424)</f>
        <v>0</v>
      </c>
      <c r="D425" s="262">
        <f>SUM(D424:D424)</f>
        <v>0</v>
      </c>
    </row>
    <row r="428" spans="1:5">
      <c r="A428" s="736" t="s">
        <v>219</v>
      </c>
      <c r="B428" s="737"/>
      <c r="C428" s="737"/>
      <c r="D428" s="737"/>
      <c r="E428" s="589"/>
    </row>
    <row r="429" spans="1:5" ht="14.25" thickBot="1">
      <c r="A429" s="247"/>
      <c r="B429" s="247"/>
      <c r="C429" s="247"/>
      <c r="D429" s="247"/>
      <c r="E429"/>
    </row>
    <row r="430" spans="1:5" ht="26.25" thickBot="1">
      <c r="A430" s="498" t="s">
        <v>33</v>
      </c>
      <c r="B430" s="734"/>
      <c r="C430" s="124" t="s">
        <v>220</v>
      </c>
      <c r="D430" s="124" t="s">
        <v>221</v>
      </c>
      <c r="E430"/>
    </row>
    <row r="431" spans="1:5" ht="14.25" thickBot="1">
      <c r="A431" s="483" t="s">
        <v>222</v>
      </c>
      <c r="B431" s="738"/>
      <c r="C431" s="299">
        <v>22178.78</v>
      </c>
      <c r="D431" s="300">
        <v>1721.72</v>
      </c>
      <c r="E431"/>
    </row>
    <row r="432" spans="1:5">
      <c r="A432"/>
      <c r="B432"/>
      <c r="C432"/>
      <c r="D432"/>
      <c r="E432"/>
    </row>
    <row r="433" spans="1:11" ht="29.25" customHeight="1">
      <c r="A433" s="739" t="s">
        <v>223</v>
      </c>
      <c r="B433" s="740"/>
      <c r="C433" s="740"/>
      <c r="D433" s="589"/>
      <c r="E433" s="589"/>
    </row>
    <row r="444" spans="1:11" ht="14.25">
      <c r="A444" s="726" t="s">
        <v>224</v>
      </c>
      <c r="B444" s="726"/>
      <c r="C444" s="726"/>
      <c r="D444" s="726"/>
      <c r="E444" s="726"/>
      <c r="F444" s="726"/>
      <c r="G444" s="726"/>
      <c r="H444" s="726"/>
      <c r="I444" s="726"/>
    </row>
    <row r="446" spans="1:11" ht="14.25">
      <c r="A446" s="726" t="s">
        <v>225</v>
      </c>
      <c r="B446" s="726"/>
      <c r="C446" s="726"/>
      <c r="D446" s="726"/>
      <c r="E446" s="726"/>
      <c r="F446" s="726"/>
      <c r="G446" s="726"/>
      <c r="H446" s="726"/>
      <c r="I446" s="726"/>
    </row>
    <row r="447" spans="1:11" ht="17.25" thickBot="1">
      <c r="A447" s="301"/>
      <c r="B447" s="301"/>
      <c r="C447" s="301"/>
      <c r="D447" s="301"/>
      <c r="E447" s="301"/>
      <c r="F447" s="301"/>
      <c r="G447" s="301"/>
      <c r="H447" s="301"/>
      <c r="I447" s="302"/>
    </row>
    <row r="448" spans="1:11" ht="14.25" thickBot="1">
      <c r="A448" s="727" t="s">
        <v>226</v>
      </c>
      <c r="B448" s="729" t="s">
        <v>227</v>
      </c>
      <c r="C448" s="730"/>
      <c r="D448" s="731"/>
      <c r="E448" s="732" t="s">
        <v>65</v>
      </c>
      <c r="F448" s="733"/>
      <c r="G448" s="734"/>
      <c r="H448" s="729" t="s">
        <v>228</v>
      </c>
      <c r="I448" s="733"/>
      <c r="J448" s="734"/>
      <c r="K448" s="303" t="s">
        <v>90</v>
      </c>
    </row>
    <row r="449" spans="1:11" ht="95.25" thickBot="1">
      <c r="A449" s="728"/>
      <c r="B449" s="304" t="s">
        <v>229</v>
      </c>
      <c r="C449" s="305" t="s">
        <v>230</v>
      </c>
      <c r="D449" s="306" t="s">
        <v>69</v>
      </c>
      <c r="E449" s="307" t="s">
        <v>37</v>
      </c>
      <c r="F449" s="307" t="s">
        <v>231</v>
      </c>
      <c r="G449" s="308" t="s">
        <v>232</v>
      </c>
      <c r="H449" s="304" t="s">
        <v>229</v>
      </c>
      <c r="I449" s="305" t="s">
        <v>233</v>
      </c>
      <c r="J449" s="309" t="s">
        <v>234</v>
      </c>
      <c r="K449" s="310"/>
    </row>
    <row r="450" spans="1:11" ht="14.25" thickBot="1">
      <c r="A450" s="129" t="s">
        <v>54</v>
      </c>
      <c r="B450" s="311"/>
      <c r="C450" s="312"/>
      <c r="D450" s="313"/>
      <c r="E450" s="312">
        <f>F450+G450</f>
        <v>0</v>
      </c>
      <c r="F450" s="311"/>
      <c r="G450" s="312"/>
      <c r="H450" s="311"/>
      <c r="I450" s="314"/>
      <c r="J450" s="315"/>
      <c r="K450" s="268">
        <f>SUM(B450:E450)+SUM(H450:J450)</f>
        <v>0</v>
      </c>
    </row>
    <row r="451" spans="1:11" ht="14.25" thickBot="1">
      <c r="A451" s="316" t="s">
        <v>26</v>
      </c>
      <c r="B451" s="317">
        <f t="shared" ref="B451:K451" si="13">SUM(B452:B454)</f>
        <v>0</v>
      </c>
      <c r="C451" s="318">
        <f t="shared" si="13"/>
        <v>0</v>
      </c>
      <c r="D451" s="319">
        <f t="shared" si="13"/>
        <v>0</v>
      </c>
      <c r="E451" s="317">
        <f t="shared" si="13"/>
        <v>0</v>
      </c>
      <c r="F451" s="317">
        <f t="shared" si="13"/>
        <v>0</v>
      </c>
      <c r="G451" s="317">
        <f t="shared" si="13"/>
        <v>0</v>
      </c>
      <c r="H451" s="317">
        <f t="shared" si="13"/>
        <v>0</v>
      </c>
      <c r="I451" s="317">
        <f t="shared" si="13"/>
        <v>0</v>
      </c>
      <c r="J451" s="317">
        <f t="shared" si="13"/>
        <v>0</v>
      </c>
      <c r="K451" s="317">
        <f t="shared" si="13"/>
        <v>0</v>
      </c>
    </row>
    <row r="452" spans="1:11">
      <c r="A452" s="320" t="s">
        <v>235</v>
      </c>
      <c r="B452" s="321"/>
      <c r="C452" s="322"/>
      <c r="D452" s="323"/>
      <c r="E452" s="324">
        <f>F452+G452</f>
        <v>0</v>
      </c>
      <c r="F452" s="321"/>
      <c r="G452" s="324"/>
      <c r="H452" s="321"/>
      <c r="I452" s="325"/>
      <c r="J452" s="326"/>
      <c r="K452" s="327">
        <f>SUM(B452:E452)+SUM(H452:J452)</f>
        <v>0</v>
      </c>
    </row>
    <row r="453" spans="1:11">
      <c r="A453" s="328" t="s">
        <v>236</v>
      </c>
      <c r="B453" s="329"/>
      <c r="C453" s="330"/>
      <c r="D453" s="331"/>
      <c r="E453" s="330">
        <f>F453+G453</f>
        <v>0</v>
      </c>
      <c r="F453" s="329"/>
      <c r="G453" s="330"/>
      <c r="H453" s="329"/>
      <c r="I453" s="332"/>
      <c r="J453" s="333"/>
      <c r="K453" s="334">
        <f>SUM(B453:E453)+SUM(H453:J453)</f>
        <v>0</v>
      </c>
    </row>
    <row r="454" spans="1:11" ht="14.25" thickBot="1">
      <c r="A454" s="335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6">
        <f>SUM(B454:E454)+SUM(H454:J454)</f>
        <v>0</v>
      </c>
    </row>
    <row r="455" spans="1:11" ht="14.25" thickBot="1">
      <c r="A455" s="316" t="s">
        <v>27</v>
      </c>
      <c r="B455" s="311">
        <f t="shared" ref="B455:K455" si="14">SUM(B456:B460)</f>
        <v>0</v>
      </c>
      <c r="C455" s="312">
        <f t="shared" si="14"/>
        <v>0</v>
      </c>
      <c r="D455" s="314">
        <f t="shared" si="14"/>
        <v>0</v>
      </c>
      <c r="E455" s="311">
        <f t="shared" si="14"/>
        <v>0</v>
      </c>
      <c r="F455" s="311">
        <f t="shared" si="14"/>
        <v>0</v>
      </c>
      <c r="G455" s="311">
        <f t="shared" si="14"/>
        <v>0</v>
      </c>
      <c r="H455" s="311">
        <f t="shared" si="14"/>
        <v>0</v>
      </c>
      <c r="I455" s="311">
        <f t="shared" si="14"/>
        <v>0</v>
      </c>
      <c r="J455" s="311">
        <f t="shared" si="14"/>
        <v>0</v>
      </c>
      <c r="K455" s="311">
        <f t="shared" si="14"/>
        <v>0</v>
      </c>
    </row>
    <row r="456" spans="1:11" ht="29.25" customHeight="1">
      <c r="A456" s="337" t="s">
        <v>238</v>
      </c>
      <c r="B456" s="321"/>
      <c r="C456" s="322"/>
      <c r="D456" s="323"/>
      <c r="E456" s="324">
        <f>F456+G456</f>
        <v>0</v>
      </c>
      <c r="F456" s="321"/>
      <c r="G456" s="324"/>
      <c r="H456" s="321"/>
      <c r="I456" s="325"/>
      <c r="J456" s="326"/>
      <c r="K456" s="327">
        <f>SUM(B456:E456)+SUM(H456:J456)</f>
        <v>0</v>
      </c>
    </row>
    <row r="457" spans="1:11" ht="13.5" customHeight="1">
      <c r="A457" s="338" t="s">
        <v>239</v>
      </c>
      <c r="B457" s="329"/>
      <c r="C457" s="330"/>
      <c r="D457" s="331"/>
      <c r="E457" s="330">
        <f>F457+G457</f>
        <v>0</v>
      </c>
      <c r="F457" s="329"/>
      <c r="G457" s="330"/>
      <c r="H457" s="329"/>
      <c r="I457" s="332"/>
      <c r="J457" s="333"/>
      <c r="K457" s="334">
        <f>SUM(B457:E457)+SUM(H457:J457)</f>
        <v>0</v>
      </c>
    </row>
    <row r="458" spans="1:1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 ht="25.5" customHeight="1" thickBot="1">
      <c r="A460" s="339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6">
        <f>SUM(B460:E460)+SUM(H460:J460)</f>
        <v>0</v>
      </c>
    </row>
    <row r="461" spans="1:11" ht="19.5" customHeight="1" thickBot="1">
      <c r="A461" s="340" t="s">
        <v>55</v>
      </c>
      <c r="B461" s="341">
        <f t="shared" ref="B461:K461" si="15">B450+B451-B455</f>
        <v>0</v>
      </c>
      <c r="C461" s="341">
        <f t="shared" si="15"/>
        <v>0</v>
      </c>
      <c r="D461" s="341">
        <f t="shared" si="15"/>
        <v>0</v>
      </c>
      <c r="E461" s="341">
        <f t="shared" si="15"/>
        <v>0</v>
      </c>
      <c r="F461" s="341">
        <f t="shared" si="15"/>
        <v>0</v>
      </c>
      <c r="G461" s="341">
        <f t="shared" si="15"/>
        <v>0</v>
      </c>
      <c r="H461" s="341">
        <f t="shared" si="15"/>
        <v>0</v>
      </c>
      <c r="I461" s="341">
        <f t="shared" si="15"/>
        <v>0</v>
      </c>
      <c r="J461" s="341">
        <f t="shared" si="15"/>
        <v>0</v>
      </c>
      <c r="K461" s="341">
        <f t="shared" si="15"/>
        <v>0</v>
      </c>
    </row>
    <row r="462" spans="1:11" s="343" customFormat="1" ht="19.5" customHeight="1">
      <c r="A462" s="342"/>
      <c r="B462" s="207"/>
      <c r="C462" s="207"/>
      <c r="D462" s="207"/>
      <c r="E462" s="207"/>
      <c r="F462" s="207"/>
      <c r="G462" s="207"/>
      <c r="H462" s="207"/>
      <c r="I462" s="207"/>
      <c r="J462" s="207"/>
      <c r="K462" s="207"/>
    </row>
    <row r="465" spans="1:9">
      <c r="A465" s="496" t="s">
        <v>243</v>
      </c>
      <c r="B465" s="735"/>
      <c r="C465" s="735"/>
    </row>
    <row r="466" spans="1:9" ht="15" thickBot="1">
      <c r="A466" s="344"/>
      <c r="B466" s="345"/>
      <c r="C466" s="345"/>
      <c r="E466" s="346"/>
      <c r="F466" s="346"/>
      <c r="G466" s="346"/>
      <c r="H466" s="346"/>
      <c r="I466" s="346"/>
    </row>
    <row r="467" spans="1:9" ht="32.25" thickBot="1">
      <c r="A467" s="718" t="s">
        <v>105</v>
      </c>
      <c r="B467" s="719"/>
      <c r="C467" s="347" t="s">
        <v>54</v>
      </c>
      <c r="D467" s="348" t="s">
        <v>110</v>
      </c>
      <c r="E467" s="247"/>
      <c r="F467" s="247"/>
      <c r="G467" s="247"/>
      <c r="H467" s="247"/>
      <c r="I467" s="247"/>
    </row>
    <row r="468" spans="1:9">
      <c r="A468" s="720" t="s">
        <v>244</v>
      </c>
      <c r="B468" s="721"/>
      <c r="C468" s="349">
        <v>705.95</v>
      </c>
      <c r="D468" s="349">
        <v>700.51</v>
      </c>
      <c r="E468" s="350"/>
      <c r="F468" s="350"/>
      <c r="G468" s="350"/>
      <c r="H468" s="350"/>
      <c r="I468" s="350"/>
    </row>
    <row r="469" spans="1:9">
      <c r="A469" s="722" t="s">
        <v>245</v>
      </c>
      <c r="B469" s="723"/>
      <c r="C469" s="351">
        <v>0</v>
      </c>
      <c r="D469" s="351">
        <v>0</v>
      </c>
      <c r="E469" s="352"/>
      <c r="F469" s="352"/>
      <c r="G469" s="352"/>
      <c r="H469" s="352"/>
      <c r="I469" s="352"/>
    </row>
    <row r="470" spans="1:9">
      <c r="A470" s="722" t="s">
        <v>246</v>
      </c>
      <c r="B470" s="723"/>
      <c r="C470" s="351">
        <v>0</v>
      </c>
      <c r="D470" s="351">
        <v>0</v>
      </c>
      <c r="E470" s="353"/>
      <c r="F470" s="353"/>
      <c r="G470" s="353"/>
      <c r="H470" s="353"/>
      <c r="I470" s="353"/>
    </row>
    <row r="471" spans="1:9">
      <c r="A471" s="724" t="s">
        <v>247</v>
      </c>
      <c r="B471" s="725"/>
      <c r="C471" s="354">
        <f>C472+C475+C476+C477+C478</f>
        <v>0</v>
      </c>
      <c r="D471" s="354">
        <f>D472+D475+D476+D477+D478</f>
        <v>0</v>
      </c>
    </row>
    <row r="472" spans="1:9">
      <c r="A472" s="619" t="s">
        <v>248</v>
      </c>
      <c r="B472" s="620"/>
      <c r="C472" s="355"/>
      <c r="D472" s="355"/>
    </row>
    <row r="473" spans="1:9">
      <c r="A473" s="714" t="s">
        <v>249</v>
      </c>
      <c r="B473" s="715"/>
      <c r="C473" s="356">
        <v>2898.69</v>
      </c>
      <c r="D473" s="356">
        <v>2990.68</v>
      </c>
    </row>
    <row r="474" spans="1:9" ht="25.5" customHeight="1">
      <c r="A474" s="714" t="s">
        <v>250</v>
      </c>
      <c r="B474" s="715"/>
      <c r="C474" s="356">
        <v>2898.69</v>
      </c>
      <c r="D474" s="356">
        <v>2990.68</v>
      </c>
    </row>
    <row r="475" spans="1:9">
      <c r="A475" s="716" t="s">
        <v>251</v>
      </c>
      <c r="B475" s="717"/>
      <c r="C475" s="214">
        <v>0</v>
      </c>
      <c r="D475" s="214">
        <v>0</v>
      </c>
    </row>
    <row r="476" spans="1:9">
      <c r="A476" s="716" t="s">
        <v>252</v>
      </c>
      <c r="B476" s="717"/>
      <c r="C476" s="214">
        <v>0</v>
      </c>
      <c r="D476" s="214">
        <v>0</v>
      </c>
    </row>
    <row r="477" spans="1:9">
      <c r="A477" s="716" t="s">
        <v>253</v>
      </c>
      <c r="B477" s="717"/>
      <c r="C477" s="214">
        <v>0</v>
      </c>
      <c r="D477" s="214">
        <v>0</v>
      </c>
    </row>
    <row r="478" spans="1:9">
      <c r="A478" s="716" t="s">
        <v>17</v>
      </c>
      <c r="B478" s="717"/>
      <c r="C478" s="214">
        <v>0</v>
      </c>
      <c r="D478" s="214"/>
    </row>
    <row r="479" spans="1:9" ht="24.75" customHeight="1" thickBot="1">
      <c r="A479" s="704" t="s">
        <v>254</v>
      </c>
      <c r="B479" s="705"/>
      <c r="C479" s="351"/>
      <c r="D479" s="351"/>
    </row>
    <row r="480" spans="1:9" ht="16.5" thickBot="1">
      <c r="A480" s="706" t="s">
        <v>101</v>
      </c>
      <c r="B480" s="707"/>
      <c r="C480" s="218">
        <f>SUM(C468+C469+C470+C471+C479)</f>
        <v>705.95</v>
      </c>
      <c r="D480" s="218">
        <f>SUM(D468+D469+D470+D471+D479)</f>
        <v>700.51</v>
      </c>
    </row>
    <row r="482" spans="1:4" ht="14.25">
      <c r="A482" s="346" t="s">
        <v>255</v>
      </c>
      <c r="B482" s="346"/>
      <c r="C482" s="346"/>
      <c r="D482" s="346"/>
    </row>
    <row r="483" spans="1:4" ht="14.25" thickBot="1">
      <c r="A483" s="247"/>
      <c r="B483" s="247"/>
      <c r="C483" s="247"/>
      <c r="D483" s="247"/>
    </row>
    <row r="484" spans="1:4" ht="14.25" thickBot="1">
      <c r="A484" s="357" t="s">
        <v>256</v>
      </c>
      <c r="B484" s="358"/>
      <c r="C484" s="358"/>
      <c r="D484" s="359"/>
    </row>
    <row r="485" spans="1:4" ht="14.25" thickBot="1">
      <c r="A485" s="708" t="s">
        <v>54</v>
      </c>
      <c r="B485" s="709"/>
      <c r="C485" s="710" t="s">
        <v>257</v>
      </c>
      <c r="D485" s="711"/>
    </row>
    <row r="486" spans="1:4" ht="14.25" thickBot="1">
      <c r="A486" s="360"/>
      <c r="B486" s="361"/>
      <c r="C486" s="361"/>
      <c r="D486" s="362"/>
    </row>
    <row r="489" spans="1:4" ht="14.25">
      <c r="A489" s="712" t="s">
        <v>258</v>
      </c>
      <c r="B489" s="712"/>
      <c r="C489" s="712"/>
      <c r="D489" s="680"/>
    </row>
    <row r="490" spans="1:4" ht="14.25" customHeight="1">
      <c r="A490" s="713" t="s">
        <v>259</v>
      </c>
      <c r="B490" s="713"/>
      <c r="C490" s="713"/>
    </row>
    <row r="491" spans="1:4" ht="14.25" thickBot="1">
      <c r="A491" s="363"/>
      <c r="B491" s="364"/>
      <c r="C491" s="364"/>
    </row>
    <row r="492" spans="1:4" ht="16.5" thickBot="1">
      <c r="A492" s="692" t="s">
        <v>53</v>
      </c>
      <c r="B492" s="693"/>
      <c r="C492" s="234" t="s">
        <v>260</v>
      </c>
      <c r="D492" s="234" t="s">
        <v>261</v>
      </c>
    </row>
    <row r="493" spans="1:4">
      <c r="A493" s="694" t="s">
        <v>262</v>
      </c>
      <c r="B493" s="695"/>
      <c r="C493" s="365"/>
      <c r="D493" s="366"/>
    </row>
    <row r="494" spans="1:4">
      <c r="A494" s="696" t="s">
        <v>263</v>
      </c>
      <c r="B494" s="697"/>
      <c r="C494" s="367"/>
      <c r="D494" s="368"/>
    </row>
    <row r="495" spans="1:4">
      <c r="A495" s="698" t="s">
        <v>264</v>
      </c>
      <c r="B495" s="699"/>
      <c r="C495" s="369"/>
      <c r="D495" s="370"/>
    </row>
    <row r="496" spans="1:4">
      <c r="A496" s="700" t="s">
        <v>265</v>
      </c>
      <c r="B496" s="701"/>
      <c r="C496" s="367"/>
      <c r="D496" s="368"/>
    </row>
    <row r="497" spans="1:4" ht="13.5" customHeight="1" thickBot="1">
      <c r="A497" s="702" t="s">
        <v>266</v>
      </c>
      <c r="B497" s="703"/>
      <c r="C497" s="371"/>
      <c r="D497" s="372"/>
    </row>
    <row r="498" spans="1:4" ht="13.5" customHeight="1">
      <c r="A498" s="373"/>
      <c r="B498" s="373"/>
      <c r="C498" s="374"/>
      <c r="D498" s="374"/>
    </row>
    <row r="500" spans="1:4" ht="14.25">
      <c r="A500" s="375" t="s">
        <v>267</v>
      </c>
      <c r="B500" s="375"/>
      <c r="C500" s="375"/>
    </row>
    <row r="501" spans="1:4" ht="14.25" thickBot="1">
      <c r="A501" s="376"/>
      <c r="B501" s="187"/>
      <c r="C501" s="187"/>
    </row>
    <row r="502" spans="1:4" ht="26.25" thickBot="1">
      <c r="A502" s="377"/>
      <c r="B502" s="378" t="s">
        <v>268</v>
      </c>
      <c r="C502" s="210" t="s">
        <v>269</v>
      </c>
    </row>
    <row r="503" spans="1:4" ht="14.25" thickBot="1">
      <c r="A503" s="379" t="s">
        <v>270</v>
      </c>
      <c r="B503" s="380">
        <f>B504+B509</f>
        <v>0</v>
      </c>
      <c r="C503" s="380">
        <f>C504+C509</f>
        <v>66085.36</v>
      </c>
    </row>
    <row r="504" spans="1:4">
      <c r="A504" s="381" t="s">
        <v>271</v>
      </c>
      <c r="B504" s="382">
        <f>SUM(B506:B508)</f>
        <v>0</v>
      </c>
      <c r="C504" s="382">
        <f>SUM(C506:C508)</f>
        <v>66085.36</v>
      </c>
    </row>
    <row r="505" spans="1:4">
      <c r="A505" s="383" t="s">
        <v>57</v>
      </c>
      <c r="B505" s="384"/>
      <c r="C505" s="385"/>
    </row>
    <row r="506" spans="1:4" ht="38.25">
      <c r="A506" s="339" t="s">
        <v>272</v>
      </c>
      <c r="B506" s="384"/>
      <c r="C506" s="385">
        <v>66085.36</v>
      </c>
    </row>
    <row r="507" spans="1:4">
      <c r="A507" s="383"/>
      <c r="B507" s="384"/>
      <c r="C507" s="385"/>
    </row>
    <row r="508" spans="1:4" ht="14.25" thickBot="1">
      <c r="A508" s="386"/>
      <c r="B508" s="387"/>
      <c r="C508" s="388"/>
    </row>
    <row r="509" spans="1:4">
      <c r="A509" s="381" t="s">
        <v>273</v>
      </c>
      <c r="B509" s="382">
        <f>SUM(B511:B511)</f>
        <v>0</v>
      </c>
      <c r="C509" s="382">
        <f>SUM(C511:C511)</f>
        <v>0</v>
      </c>
    </row>
    <row r="510" spans="1:4">
      <c r="A510" s="383" t="s">
        <v>57</v>
      </c>
      <c r="B510" s="389"/>
      <c r="C510" s="390"/>
    </row>
    <row r="511" spans="1:4" ht="14.25" thickBot="1">
      <c r="A511" s="391"/>
      <c r="B511" s="389"/>
      <c r="C511" s="390"/>
    </row>
    <row r="512" spans="1:4" ht="14.25" thickBot="1">
      <c r="A512" s="379" t="s">
        <v>274</v>
      </c>
      <c r="B512" s="380">
        <f>B513+B518</f>
        <v>0</v>
      </c>
      <c r="C512" s="380">
        <f>C513+C518</f>
        <v>6051.62</v>
      </c>
    </row>
    <row r="513" spans="1:9">
      <c r="A513" s="392" t="s">
        <v>271</v>
      </c>
      <c r="B513" s="389">
        <f>SUM(B515:B517)</f>
        <v>0</v>
      </c>
      <c r="C513" s="389">
        <f>SUM(C515:C517)</f>
        <v>6051.62</v>
      </c>
    </row>
    <row r="514" spans="1:9">
      <c r="A514" s="391" t="s">
        <v>57</v>
      </c>
      <c r="B514" s="384"/>
      <c r="C514" s="385"/>
    </row>
    <row r="515" spans="1:9" ht="48">
      <c r="A515" s="393" t="s">
        <v>275</v>
      </c>
      <c r="B515" s="384">
        <v>0</v>
      </c>
      <c r="C515" s="385">
        <v>6051.62</v>
      </c>
    </row>
    <row r="516" spans="1:9" ht="96">
      <c r="A516" s="394" t="s">
        <v>276</v>
      </c>
      <c r="B516" s="384">
        <v>0</v>
      </c>
      <c r="C516" s="385"/>
    </row>
    <row r="517" spans="1:9" ht="14.25" thickBot="1">
      <c r="A517" s="395" t="s">
        <v>273</v>
      </c>
      <c r="B517" s="387"/>
      <c r="C517" s="388"/>
    </row>
    <row r="518" spans="1:9">
      <c r="A518" s="391" t="s">
        <v>57</v>
      </c>
      <c r="B518" s="396">
        <f>SUM(B513:B516)</f>
        <v>0</v>
      </c>
      <c r="C518" s="396">
        <v>0</v>
      </c>
    </row>
    <row r="519" spans="1:9">
      <c r="A519" s="397"/>
      <c r="B519" s="384"/>
      <c r="C519" s="384"/>
    </row>
    <row r="520" spans="1:9">
      <c r="A520" s="398"/>
      <c r="B520" s="399"/>
      <c r="C520" s="399"/>
    </row>
    <row r="521" spans="1:9">
      <c r="A521" s="398"/>
      <c r="B521" s="399"/>
      <c r="C521" s="399"/>
    </row>
    <row r="522" spans="1:9" ht="43.5" customHeight="1">
      <c r="A522" s="496" t="s">
        <v>277</v>
      </c>
      <c r="B522" s="496"/>
      <c r="C522" s="496"/>
      <c r="D522" s="496"/>
      <c r="E522" s="680"/>
      <c r="F522" s="680"/>
      <c r="G522" s="680"/>
      <c r="H522" s="680"/>
      <c r="I522" s="680"/>
    </row>
    <row r="523" spans="1:9" ht="15" thickBot="1">
      <c r="A523" s="400"/>
      <c r="B523" s="400"/>
      <c r="C523" s="400"/>
      <c r="D523" s="400"/>
      <c r="E523" s="12"/>
      <c r="F523" s="12"/>
      <c r="G523" s="12"/>
      <c r="H523" s="12"/>
      <c r="I523" s="12"/>
    </row>
    <row r="524" spans="1:9" ht="55.5" customHeight="1" thickBot="1">
      <c r="A524" s="681" t="s">
        <v>278</v>
      </c>
      <c r="B524" s="682"/>
      <c r="C524" s="683"/>
      <c r="D524" s="684"/>
    </row>
    <row r="525" spans="1:9" ht="24.75" customHeight="1" thickBot="1">
      <c r="A525" s="502" t="s">
        <v>54</v>
      </c>
      <c r="B525" s="685"/>
      <c r="C525" s="686" t="s">
        <v>55</v>
      </c>
      <c r="D525" s="687"/>
    </row>
    <row r="526" spans="1:9" ht="20.25" customHeight="1" thickBot="1">
      <c r="A526" s="688"/>
      <c r="B526" s="689"/>
      <c r="C526" s="690"/>
      <c r="D526" s="691"/>
    </row>
    <row r="527" spans="1:9" ht="20.25" customHeight="1">
      <c r="A527" s="401"/>
      <c r="B527" s="401"/>
      <c r="C527" s="401"/>
      <c r="D527" s="401"/>
    </row>
    <row r="528" spans="1:9" ht="20.25" customHeight="1">
      <c r="A528" s="401"/>
      <c r="B528" s="401"/>
      <c r="C528" s="401"/>
      <c r="D528" s="401"/>
    </row>
    <row r="529" spans="1:4" ht="20.25" customHeight="1">
      <c r="A529" s="401"/>
      <c r="B529" s="401"/>
      <c r="C529" s="401"/>
      <c r="D529" s="401"/>
    </row>
    <row r="530" spans="1:4" ht="20.25" customHeight="1">
      <c r="A530" s="401"/>
      <c r="B530" s="401"/>
      <c r="C530" s="401"/>
      <c r="D530" s="401"/>
    </row>
    <row r="531" spans="1:4" ht="20.25" customHeight="1">
      <c r="A531" s="401"/>
      <c r="B531" s="401"/>
      <c r="C531" s="401"/>
      <c r="D531" s="401"/>
    </row>
    <row r="532" spans="1:4" ht="20.25" customHeight="1">
      <c r="A532" s="401"/>
      <c r="B532" s="401"/>
      <c r="C532" s="401"/>
      <c r="D532" s="401"/>
    </row>
    <row r="533" spans="1:4" ht="20.25" customHeight="1">
      <c r="A533" s="401"/>
      <c r="B533" s="401"/>
      <c r="C533" s="401"/>
      <c r="D533" s="401"/>
    </row>
    <row r="534" spans="1:4" ht="20.25" customHeight="1">
      <c r="A534" s="401"/>
      <c r="B534" s="401"/>
      <c r="C534" s="401"/>
      <c r="D534" s="401"/>
    </row>
    <row r="535" spans="1:4" ht="20.25" customHeight="1">
      <c r="A535" s="401"/>
      <c r="B535" s="401"/>
      <c r="C535" s="401"/>
      <c r="D535" s="401"/>
    </row>
    <row r="536" spans="1:4" ht="20.25" customHeight="1">
      <c r="A536" s="401"/>
      <c r="B536" s="401"/>
      <c r="C536" s="401"/>
      <c r="D536" s="401"/>
    </row>
    <row r="537" spans="1:4" ht="20.25" customHeight="1">
      <c r="A537" s="401"/>
      <c r="B537" s="401"/>
      <c r="C537" s="401"/>
      <c r="D537" s="401"/>
    </row>
    <row r="538" spans="1:4" ht="20.25" customHeight="1">
      <c r="A538" s="401"/>
      <c r="B538" s="401"/>
      <c r="C538" s="401"/>
      <c r="D538" s="401"/>
    </row>
    <row r="539" spans="1:4" ht="20.25" customHeight="1">
      <c r="A539" s="401"/>
      <c r="B539" s="401"/>
      <c r="C539" s="401"/>
      <c r="D539" s="401"/>
    </row>
    <row r="540" spans="1:4" ht="20.25" customHeight="1">
      <c r="A540" s="401"/>
      <c r="B540" s="401"/>
      <c r="C540" s="401"/>
      <c r="D540" s="401"/>
    </row>
    <row r="541" spans="1:4" ht="20.25" customHeight="1">
      <c r="A541" s="401"/>
      <c r="B541" s="401"/>
      <c r="C541" s="401"/>
      <c r="D541" s="401"/>
    </row>
    <row r="542" spans="1:4" ht="20.25" customHeight="1">
      <c r="A542" s="401"/>
      <c r="B542" s="401"/>
      <c r="C542" s="401"/>
      <c r="D542" s="401"/>
    </row>
    <row r="543" spans="1:4" ht="20.25" customHeight="1">
      <c r="A543" s="401"/>
      <c r="B543" s="401"/>
      <c r="C543" s="401"/>
      <c r="D543" s="401"/>
    </row>
    <row r="544" spans="1:4" ht="20.25" customHeight="1">
      <c r="A544" s="401"/>
      <c r="B544" s="401"/>
      <c r="C544" s="401"/>
      <c r="D544" s="401"/>
    </row>
    <row r="545" spans="1:7" ht="20.25" customHeight="1">
      <c r="A545" s="401"/>
      <c r="B545" s="401"/>
      <c r="C545" s="401"/>
      <c r="D545" s="401"/>
    </row>
    <row r="546" spans="1:7" ht="20.25" customHeight="1">
      <c r="A546" s="401"/>
      <c r="B546" s="401"/>
      <c r="C546" s="401"/>
      <c r="D546" s="401"/>
    </row>
    <row r="547" spans="1:7" ht="20.25" customHeight="1">
      <c r="A547" s="401"/>
      <c r="B547" s="401"/>
      <c r="C547" s="401"/>
      <c r="D547" s="401"/>
    </row>
    <row r="548" spans="1:7" ht="20.25" customHeight="1">
      <c r="A548" s="401"/>
      <c r="B548" s="401"/>
      <c r="C548" s="401"/>
      <c r="D548" s="401"/>
    </row>
    <row r="549" spans="1:7" ht="20.25" customHeight="1">
      <c r="A549" s="401"/>
      <c r="B549" s="401"/>
      <c r="C549" s="401"/>
      <c r="D549" s="401"/>
    </row>
    <row r="550" spans="1:7" ht="20.25" customHeight="1">
      <c r="A550" s="401"/>
      <c r="B550" s="401"/>
      <c r="C550" s="401"/>
      <c r="D550" s="401"/>
    </row>
    <row r="551" spans="1:7" ht="20.25" customHeight="1">
      <c r="A551" s="401"/>
      <c r="B551" s="401"/>
      <c r="C551" s="401"/>
      <c r="D551" s="401"/>
    </row>
    <row r="552" spans="1:7" ht="20.25" customHeight="1">
      <c r="A552" s="401"/>
      <c r="B552" s="401"/>
      <c r="C552" s="401"/>
      <c r="D552" s="401"/>
    </row>
    <row r="553" spans="1:7" ht="14.25">
      <c r="A553" s="375" t="s">
        <v>279</v>
      </c>
      <c r="B553" s="375"/>
      <c r="C553" s="375"/>
    </row>
    <row r="554" spans="1:7" ht="14.25">
      <c r="A554" s="539" t="s">
        <v>280</v>
      </c>
      <c r="B554" s="539"/>
      <c r="C554" s="539"/>
    </row>
    <row r="555" spans="1:7" ht="15" thickBot="1">
      <c r="A555" s="375"/>
      <c r="B555" s="375"/>
      <c r="C555" s="375"/>
    </row>
    <row r="556" spans="1:7" ht="24.75" thickBot="1">
      <c r="A556" s="677" t="s">
        <v>281</v>
      </c>
      <c r="B556" s="678"/>
      <c r="C556" s="678"/>
      <c r="D556" s="679"/>
      <c r="E556" s="402" t="s">
        <v>268</v>
      </c>
      <c r="F556" s="403" t="s">
        <v>269</v>
      </c>
      <c r="G556" s="404"/>
    </row>
    <row r="557" spans="1:7" ht="14.25" customHeight="1" thickBot="1">
      <c r="A557" s="674" t="s">
        <v>282</v>
      </c>
      <c r="B557" s="675"/>
      <c r="C557" s="675"/>
      <c r="D557" s="676"/>
      <c r="E557" s="405">
        <f>SUM(E558:E565)</f>
        <v>201518.90000000002</v>
      </c>
      <c r="F557" s="405">
        <f>SUM(F558:F565)</f>
        <v>148934.01</v>
      </c>
      <c r="G557" s="406"/>
    </row>
    <row r="558" spans="1:7">
      <c r="A558" s="665" t="s">
        <v>283</v>
      </c>
      <c r="B558" s="666"/>
      <c r="C558" s="666"/>
      <c r="D558" s="667"/>
      <c r="E558" s="407">
        <v>13471.7</v>
      </c>
      <c r="F558" s="408">
        <v>16264.41</v>
      </c>
      <c r="G558" s="164"/>
    </row>
    <row r="559" spans="1:7">
      <c r="A559" s="653" t="s">
        <v>284</v>
      </c>
      <c r="B559" s="654"/>
      <c r="C559" s="654"/>
      <c r="D559" s="655"/>
      <c r="E559" s="409"/>
      <c r="F559" s="410"/>
      <c r="G559" s="164"/>
    </row>
    <row r="560" spans="1:7">
      <c r="A560" s="653" t="s">
        <v>285</v>
      </c>
      <c r="B560" s="654"/>
      <c r="C560" s="654"/>
      <c r="D560" s="655"/>
      <c r="E560" s="409"/>
      <c r="F560" s="410"/>
      <c r="G560" s="164"/>
    </row>
    <row r="561" spans="1:7">
      <c r="A561" s="668" t="s">
        <v>286</v>
      </c>
      <c r="B561" s="669"/>
      <c r="C561" s="669"/>
      <c r="D561" s="670"/>
      <c r="E561" s="409">
        <v>186207.6</v>
      </c>
      <c r="F561" s="410">
        <f>2980+128438</f>
        <v>131418</v>
      </c>
      <c r="G561" s="164"/>
    </row>
    <row r="562" spans="1:7">
      <c r="A562" s="653" t="s">
        <v>287</v>
      </c>
      <c r="B562" s="654"/>
      <c r="C562" s="654"/>
      <c r="D562" s="655"/>
      <c r="E562" s="409"/>
      <c r="F562" s="410"/>
      <c r="G562" s="164"/>
    </row>
    <row r="563" spans="1:7">
      <c r="A563" s="656" t="s">
        <v>288</v>
      </c>
      <c r="B563" s="657"/>
      <c r="C563" s="657"/>
      <c r="D563" s="658"/>
      <c r="E563" s="409"/>
      <c r="F563" s="410"/>
      <c r="G563" s="164"/>
    </row>
    <row r="564" spans="1:7">
      <c r="A564" s="656" t="s">
        <v>289</v>
      </c>
      <c r="B564" s="657"/>
      <c r="C564" s="657"/>
      <c r="D564" s="658"/>
      <c r="E564" s="409"/>
      <c r="F564" s="410"/>
      <c r="G564" s="164"/>
    </row>
    <row r="565" spans="1:7" ht="14.25" thickBot="1">
      <c r="A565" s="671" t="s">
        <v>290</v>
      </c>
      <c r="B565" s="672"/>
      <c r="C565" s="672"/>
      <c r="D565" s="673"/>
      <c r="E565" s="411">
        <v>1839.6</v>
      </c>
      <c r="F565" s="412">
        <v>1251.5999999999999</v>
      </c>
      <c r="G565" s="164"/>
    </row>
    <row r="566" spans="1:7" ht="14.25" thickBot="1">
      <c r="A566" s="674" t="s">
        <v>291</v>
      </c>
      <c r="B566" s="675"/>
      <c r="C566" s="675"/>
      <c r="D566" s="676"/>
      <c r="E566" s="413">
        <v>503.58</v>
      </c>
      <c r="F566" s="414">
        <v>-549.6</v>
      </c>
      <c r="G566" s="415"/>
    </row>
    <row r="567" spans="1:7" ht="14.25" thickBot="1">
      <c r="A567" s="659" t="s">
        <v>292</v>
      </c>
      <c r="B567" s="660"/>
      <c r="C567" s="660"/>
      <c r="D567" s="661"/>
      <c r="E567" s="416"/>
      <c r="F567" s="417"/>
      <c r="G567" s="415"/>
    </row>
    <row r="568" spans="1:7" ht="14.25" thickBot="1">
      <c r="A568" s="659" t="s">
        <v>293</v>
      </c>
      <c r="B568" s="660"/>
      <c r="C568" s="660"/>
      <c r="D568" s="661"/>
      <c r="E568" s="413"/>
      <c r="F568" s="414"/>
      <c r="G568" s="415"/>
    </row>
    <row r="569" spans="1:7" ht="14.25" thickBot="1">
      <c r="A569" s="662" t="s">
        <v>294</v>
      </c>
      <c r="B569" s="663"/>
      <c r="C569" s="663"/>
      <c r="D569" s="664"/>
      <c r="E569" s="413"/>
      <c r="F569" s="414"/>
      <c r="G569" s="415"/>
    </row>
    <row r="570" spans="1:7" ht="14.25" thickBot="1">
      <c r="A570" s="662" t="s">
        <v>295</v>
      </c>
      <c r="B570" s="663"/>
      <c r="C570" s="663"/>
      <c r="D570" s="664"/>
      <c r="E570" s="405">
        <f>E571+E579+E582+E585</f>
        <v>0</v>
      </c>
      <c r="F570" s="405">
        <f>SUM(F571+F579+F582+F585)</f>
        <v>0</v>
      </c>
      <c r="G570" s="406"/>
    </row>
    <row r="571" spans="1:7">
      <c r="A571" s="665" t="s">
        <v>296</v>
      </c>
      <c r="B571" s="666"/>
      <c r="C571" s="666"/>
      <c r="D571" s="667"/>
      <c r="E571" s="418">
        <f>SUM(E572:E578)</f>
        <v>0</v>
      </c>
      <c r="F571" s="418">
        <f>SUM(F572:F578)</f>
        <v>0</v>
      </c>
      <c r="G571" s="419"/>
    </row>
    <row r="572" spans="1:7">
      <c r="A572" s="650" t="s">
        <v>297</v>
      </c>
      <c r="B572" s="651"/>
      <c r="C572" s="651"/>
      <c r="D572" s="652"/>
      <c r="E572" s="420"/>
      <c r="F572" s="421"/>
      <c r="G572" s="422"/>
    </row>
    <row r="573" spans="1:7">
      <c r="A573" s="650" t="s">
        <v>298</v>
      </c>
      <c r="B573" s="651"/>
      <c r="C573" s="651"/>
      <c r="D573" s="652"/>
      <c r="E573" s="420"/>
      <c r="F573" s="421"/>
      <c r="G573" s="422"/>
    </row>
    <row r="574" spans="1:7">
      <c r="A574" s="650" t="s">
        <v>299</v>
      </c>
      <c r="B574" s="651"/>
      <c r="C574" s="651"/>
      <c r="D574" s="652"/>
      <c r="E574" s="420"/>
      <c r="F574" s="421"/>
      <c r="G574" s="422"/>
    </row>
    <row r="575" spans="1:7">
      <c r="A575" s="650" t="s">
        <v>300</v>
      </c>
      <c r="B575" s="651"/>
      <c r="C575" s="651"/>
      <c r="D575" s="652"/>
      <c r="E575" s="420"/>
      <c r="F575" s="421"/>
      <c r="G575" s="422"/>
    </row>
    <row r="576" spans="1:7">
      <c r="A576" s="650" t="s">
        <v>301</v>
      </c>
      <c r="B576" s="651"/>
      <c r="C576" s="651"/>
      <c r="D576" s="652"/>
      <c r="E576" s="420"/>
      <c r="F576" s="421"/>
      <c r="G576" s="422"/>
    </row>
    <row r="577" spans="1:7">
      <c r="A577" s="650" t="s">
        <v>302</v>
      </c>
      <c r="B577" s="651"/>
      <c r="C577" s="651"/>
      <c r="D577" s="652"/>
      <c r="E577" s="420"/>
      <c r="F577" s="421"/>
      <c r="G577" s="422"/>
    </row>
    <row r="578" spans="1:7">
      <c r="A578" s="650" t="s">
        <v>303</v>
      </c>
      <c r="B578" s="651"/>
      <c r="C578" s="651"/>
      <c r="D578" s="652"/>
      <c r="E578" s="420"/>
      <c r="F578" s="421"/>
      <c r="G578" s="422"/>
    </row>
    <row r="579" spans="1:7">
      <c r="A579" s="656" t="s">
        <v>304</v>
      </c>
      <c r="B579" s="657"/>
      <c r="C579" s="657"/>
      <c r="D579" s="658"/>
      <c r="E579" s="423">
        <f>SUM(E580:E581)</f>
        <v>0</v>
      </c>
      <c r="F579" s="423">
        <f>SUM(F580:F581)</f>
        <v>0</v>
      </c>
      <c r="G579" s="419"/>
    </row>
    <row r="580" spans="1:7">
      <c r="A580" s="650" t="s">
        <v>305</v>
      </c>
      <c r="B580" s="651"/>
      <c r="C580" s="651"/>
      <c r="D580" s="652"/>
      <c r="E580" s="420"/>
      <c r="F580" s="421"/>
      <c r="G580" s="422"/>
    </row>
    <row r="581" spans="1:7">
      <c r="A581" s="650" t="s">
        <v>306</v>
      </c>
      <c r="B581" s="651"/>
      <c r="C581" s="651"/>
      <c r="D581" s="652"/>
      <c r="E581" s="420"/>
      <c r="F581" s="421"/>
      <c r="G581" s="422"/>
    </row>
    <row r="582" spans="1:7">
      <c r="A582" s="653" t="s">
        <v>307</v>
      </c>
      <c r="B582" s="654"/>
      <c r="C582" s="654"/>
      <c r="D582" s="655"/>
      <c r="E582" s="423">
        <f>SUM(E583:E584)</f>
        <v>0</v>
      </c>
      <c r="F582" s="423">
        <f>SUM(F583:F584)</f>
        <v>0</v>
      </c>
      <c r="G582" s="419"/>
    </row>
    <row r="583" spans="1:7">
      <c r="A583" s="650" t="s">
        <v>308</v>
      </c>
      <c r="B583" s="651"/>
      <c r="C583" s="651"/>
      <c r="D583" s="652"/>
      <c r="E583" s="420"/>
      <c r="F583" s="421"/>
      <c r="G583" s="422"/>
    </row>
    <row r="584" spans="1:7">
      <c r="A584" s="650" t="s">
        <v>309</v>
      </c>
      <c r="B584" s="651"/>
      <c r="C584" s="651"/>
      <c r="D584" s="652"/>
      <c r="E584" s="420"/>
      <c r="F584" s="421"/>
      <c r="G584" s="422"/>
    </row>
    <row r="585" spans="1:7">
      <c r="A585" s="653" t="s">
        <v>310</v>
      </c>
      <c r="B585" s="654"/>
      <c r="C585" s="654"/>
      <c r="D585" s="655"/>
      <c r="E585" s="423">
        <f>SUM(E586:E599)</f>
        <v>0</v>
      </c>
      <c r="F585" s="423">
        <f>SUM(F586:F599)</f>
        <v>0</v>
      </c>
      <c r="G585" s="419"/>
    </row>
    <row r="586" spans="1:7">
      <c r="A586" s="650" t="s">
        <v>311</v>
      </c>
      <c r="B586" s="651"/>
      <c r="C586" s="651"/>
      <c r="D586" s="652"/>
      <c r="E586" s="409"/>
      <c r="F586" s="410"/>
      <c r="G586" s="164"/>
    </row>
    <row r="587" spans="1:7">
      <c r="A587" s="650" t="s">
        <v>312</v>
      </c>
      <c r="B587" s="651"/>
      <c r="C587" s="651"/>
      <c r="D587" s="652"/>
      <c r="E587" s="409"/>
      <c r="F587" s="410"/>
      <c r="G587" s="164"/>
    </row>
    <row r="588" spans="1:7">
      <c r="A588" s="650" t="s">
        <v>313</v>
      </c>
      <c r="B588" s="651"/>
      <c r="C588" s="651"/>
      <c r="D588" s="652"/>
      <c r="E588" s="424"/>
      <c r="F588" s="425"/>
      <c r="G588" s="164"/>
    </row>
    <row r="589" spans="1:7">
      <c r="A589" s="650" t="s">
        <v>314</v>
      </c>
      <c r="B589" s="651"/>
      <c r="C589" s="651"/>
      <c r="D589" s="652"/>
      <c r="E589" s="409"/>
      <c r="F589" s="410"/>
      <c r="G589" s="164"/>
    </row>
    <row r="590" spans="1:7">
      <c r="A590" s="650" t="s">
        <v>315</v>
      </c>
      <c r="B590" s="651"/>
      <c r="C590" s="651"/>
      <c r="D590" s="652"/>
      <c r="E590" s="409"/>
      <c r="F590" s="410"/>
      <c r="G590" s="164"/>
    </row>
    <row r="591" spans="1:7">
      <c r="A591" s="650" t="s">
        <v>316</v>
      </c>
      <c r="B591" s="651"/>
      <c r="C591" s="651"/>
      <c r="D591" s="652"/>
      <c r="E591" s="409"/>
      <c r="F591" s="410"/>
      <c r="G591" s="164"/>
    </row>
    <row r="592" spans="1:7">
      <c r="A592" s="650" t="s">
        <v>317</v>
      </c>
      <c r="B592" s="651"/>
      <c r="C592" s="651"/>
      <c r="D592" s="652"/>
      <c r="E592" s="409"/>
      <c r="F592" s="410"/>
      <c r="G592" s="164"/>
    </row>
    <row r="593" spans="1:7">
      <c r="A593" s="650" t="s">
        <v>318</v>
      </c>
      <c r="B593" s="651"/>
      <c r="C593" s="651"/>
      <c r="D593" s="652"/>
      <c r="E593" s="409"/>
      <c r="F593" s="410"/>
      <c r="G593" s="164"/>
    </row>
    <row r="594" spans="1:7">
      <c r="A594" s="650" t="s">
        <v>319</v>
      </c>
      <c r="B594" s="651"/>
      <c r="C594" s="651"/>
      <c r="D594" s="652"/>
      <c r="E594" s="409"/>
      <c r="F594" s="410"/>
      <c r="G594" s="164"/>
    </row>
    <row r="595" spans="1:7">
      <c r="A595" s="631" t="s">
        <v>320</v>
      </c>
      <c r="B595" s="632"/>
      <c r="C595" s="632"/>
      <c r="D595" s="633"/>
      <c r="E595" s="409"/>
      <c r="F595" s="410"/>
      <c r="G595" s="164"/>
    </row>
    <row r="596" spans="1:7">
      <c r="A596" s="631" t="s">
        <v>321</v>
      </c>
      <c r="B596" s="632"/>
      <c r="C596" s="632"/>
      <c r="D596" s="633"/>
      <c r="E596" s="409"/>
      <c r="F596" s="410"/>
      <c r="G596" s="164"/>
    </row>
    <row r="597" spans="1:7">
      <c r="A597" s="631" t="s">
        <v>322</v>
      </c>
      <c r="B597" s="632"/>
      <c r="C597" s="632"/>
      <c r="D597" s="633"/>
      <c r="E597" s="409"/>
      <c r="F597" s="410"/>
      <c r="G597" s="164"/>
    </row>
    <row r="598" spans="1:7">
      <c r="A598" s="634" t="s">
        <v>323</v>
      </c>
      <c r="B598" s="635"/>
      <c r="C598" s="635"/>
      <c r="D598" s="636"/>
      <c r="E598" s="409"/>
      <c r="F598" s="410"/>
      <c r="G598" s="164"/>
    </row>
    <row r="599" spans="1:7" ht="14.25" thickBot="1">
      <c r="A599" s="637" t="s">
        <v>324</v>
      </c>
      <c r="B599" s="638"/>
      <c r="C599" s="638"/>
      <c r="D599" s="639"/>
      <c r="E599" s="409"/>
      <c r="F599" s="410"/>
      <c r="G599" s="164"/>
    </row>
    <row r="600" spans="1:7" ht="14.25" thickBot="1">
      <c r="A600" s="640" t="s">
        <v>325</v>
      </c>
      <c r="B600" s="641"/>
      <c r="C600" s="641"/>
      <c r="D600" s="642"/>
      <c r="E600" s="426">
        <f>SUM(E557+E566+E567+E568+E569+E570)</f>
        <v>202022.48</v>
      </c>
      <c r="F600" s="426">
        <f>SUM(F557+F566+F567+F568+F569+F570)</f>
        <v>148384.41</v>
      </c>
      <c r="G600" s="406"/>
    </row>
    <row r="601" spans="1:7">
      <c r="A601" s="427"/>
      <c r="B601" s="427"/>
      <c r="C601" s="427"/>
      <c r="D601" s="427"/>
      <c r="E601" s="428"/>
      <c r="F601" s="428"/>
      <c r="G601" s="406"/>
    </row>
    <row r="602" spans="1:7">
      <c r="A602" s="427"/>
      <c r="B602" s="427"/>
      <c r="C602" s="427"/>
      <c r="D602" s="427"/>
      <c r="E602" s="428"/>
      <c r="F602" s="428"/>
      <c r="G602" s="406"/>
    </row>
    <row r="603" spans="1:7">
      <c r="A603" s="427"/>
      <c r="B603" s="427"/>
      <c r="C603" s="427"/>
      <c r="D603" s="427"/>
      <c r="E603" s="428"/>
      <c r="F603" s="428"/>
      <c r="G603" s="406"/>
    </row>
    <row r="604" spans="1:7">
      <c r="A604" s="427"/>
      <c r="B604" s="427"/>
      <c r="C604" s="427"/>
      <c r="D604" s="427"/>
      <c r="E604" s="428"/>
      <c r="F604" s="428"/>
      <c r="G604" s="406"/>
    </row>
    <row r="605" spans="1:7">
      <c r="A605" s="588" t="s">
        <v>326</v>
      </c>
      <c r="B605" s="589"/>
      <c r="C605" s="589"/>
      <c r="D605" s="589"/>
    </row>
    <row r="606" spans="1:7" ht="15.75" thickBot="1">
      <c r="A606" s="375"/>
      <c r="B606" s="375"/>
      <c r="C606" s="208"/>
    </row>
    <row r="607" spans="1:7" ht="15.75">
      <c r="A607" s="643" t="s">
        <v>327</v>
      </c>
      <c r="B607" s="644"/>
      <c r="C607" s="645" t="s">
        <v>268</v>
      </c>
      <c r="D607" s="645" t="s">
        <v>269</v>
      </c>
    </row>
    <row r="608" spans="1:7" ht="15.75" thickBot="1">
      <c r="A608" s="648"/>
      <c r="B608" s="649"/>
      <c r="C608" s="646"/>
      <c r="D608" s="647"/>
    </row>
    <row r="609" spans="1:4">
      <c r="A609" s="625" t="s">
        <v>328</v>
      </c>
      <c r="B609" s="626"/>
      <c r="C609" s="389">
        <v>24344.87</v>
      </c>
      <c r="D609" s="390">
        <v>12924.6</v>
      </c>
    </row>
    <row r="610" spans="1:4">
      <c r="A610" s="627" t="s">
        <v>329</v>
      </c>
      <c r="B610" s="628"/>
      <c r="C610" s="384"/>
      <c r="D610" s="385"/>
    </row>
    <row r="611" spans="1:4">
      <c r="A611" s="629" t="s">
        <v>330</v>
      </c>
      <c r="B611" s="630"/>
      <c r="C611" s="384">
        <v>40901.089999999997</v>
      </c>
      <c r="D611" s="385">
        <v>23390.36</v>
      </c>
    </row>
    <row r="612" spans="1:4">
      <c r="A612" s="621" t="s">
        <v>331</v>
      </c>
      <c r="B612" s="622"/>
      <c r="C612" s="384"/>
      <c r="D612" s="385"/>
    </row>
    <row r="613" spans="1:4">
      <c r="A613" s="617" t="s">
        <v>332</v>
      </c>
      <c r="B613" s="618"/>
      <c r="C613" s="384"/>
      <c r="D613" s="385"/>
    </row>
    <row r="614" spans="1:4">
      <c r="A614" s="617" t="s">
        <v>333</v>
      </c>
      <c r="B614" s="618"/>
      <c r="C614" s="384">
        <v>1189.83</v>
      </c>
      <c r="D614" s="385">
        <v>1395.41</v>
      </c>
    </row>
    <row r="615" spans="1:4">
      <c r="A615" s="617" t="s">
        <v>334</v>
      </c>
      <c r="B615" s="618"/>
      <c r="C615" s="384"/>
      <c r="D615" s="385"/>
    </row>
    <row r="616" spans="1:4" ht="21.75" customHeight="1">
      <c r="A616" s="619" t="s">
        <v>335</v>
      </c>
      <c r="B616" s="620"/>
      <c r="C616" s="384">
        <v>180</v>
      </c>
      <c r="D616" s="385">
        <v>1476</v>
      </c>
    </row>
    <row r="617" spans="1:4">
      <c r="A617" s="621" t="s">
        <v>336</v>
      </c>
      <c r="B617" s="622"/>
      <c r="C617" s="429"/>
      <c r="D617" s="385"/>
    </row>
    <row r="618" spans="1:4" ht="14.25" thickBot="1">
      <c r="A618" s="623" t="s">
        <v>17</v>
      </c>
      <c r="B618" s="624"/>
      <c r="C618" s="430">
        <v>0</v>
      </c>
      <c r="D618" s="431">
        <v>0</v>
      </c>
    </row>
    <row r="619" spans="1:4" ht="16.5" thickBot="1">
      <c r="A619" s="536" t="s">
        <v>90</v>
      </c>
      <c r="B619" s="538"/>
      <c r="C619" s="432">
        <f>SUM(C609:C618)</f>
        <v>66615.789999999994</v>
      </c>
      <c r="D619" s="432">
        <f>SUM(D609:D618)</f>
        <v>39186.370000000003</v>
      </c>
    </row>
    <row r="623" spans="1:4" ht="14.25">
      <c r="A623" s="539" t="s">
        <v>337</v>
      </c>
      <c r="B623" s="539"/>
      <c r="C623" s="539"/>
    </row>
    <row r="624" spans="1:4" ht="15" thickBot="1">
      <c r="A624" s="375"/>
      <c r="B624" s="375"/>
      <c r="C624" s="375"/>
    </row>
    <row r="625" spans="1:6" ht="26.25" thickBot="1">
      <c r="A625" s="608" t="s">
        <v>338</v>
      </c>
      <c r="B625" s="609"/>
      <c r="C625" s="609"/>
      <c r="D625" s="610"/>
      <c r="E625" s="378" t="s">
        <v>268</v>
      </c>
      <c r="F625" s="210" t="s">
        <v>269</v>
      </c>
    </row>
    <row r="626" spans="1:6" ht="14.25" thickBot="1">
      <c r="A626" s="524" t="s">
        <v>339</v>
      </c>
      <c r="B626" s="525"/>
      <c r="C626" s="525"/>
      <c r="D626" s="526"/>
      <c r="E626" s="433">
        <f>E627+E628+E629</f>
        <v>0</v>
      </c>
      <c r="F626" s="433">
        <f>F627+F628+F629</f>
        <v>0</v>
      </c>
    </row>
    <row r="627" spans="1:6">
      <c r="A627" s="611" t="s">
        <v>340</v>
      </c>
      <c r="B627" s="612"/>
      <c r="C627" s="612"/>
      <c r="D627" s="613"/>
      <c r="E627" s="434"/>
      <c r="F627" s="435"/>
    </row>
    <row r="628" spans="1:6">
      <c r="A628" s="511" t="s">
        <v>341</v>
      </c>
      <c r="B628" s="512"/>
      <c r="C628" s="512"/>
      <c r="D628" s="513"/>
      <c r="E628" s="436"/>
      <c r="F628" s="437"/>
    </row>
    <row r="629" spans="1:6" ht="14.25" thickBot="1">
      <c r="A629" s="599" t="s">
        <v>342</v>
      </c>
      <c r="B629" s="600"/>
      <c r="C629" s="600"/>
      <c r="D629" s="601"/>
      <c r="E629" s="438"/>
      <c r="F629" s="439"/>
    </row>
    <row r="630" spans="1:6" ht="14.25" thickBot="1">
      <c r="A630" s="614" t="s">
        <v>343</v>
      </c>
      <c r="B630" s="615"/>
      <c r="C630" s="615"/>
      <c r="D630" s="616"/>
      <c r="E630" s="433">
        <v>0</v>
      </c>
      <c r="F630" s="440">
        <v>0</v>
      </c>
    </row>
    <row r="631" spans="1:6" ht="14.25" thickBot="1">
      <c r="A631" s="605" t="s">
        <v>344</v>
      </c>
      <c r="B631" s="606"/>
      <c r="C631" s="606"/>
      <c r="D631" s="607"/>
      <c r="E631" s="441">
        <f>SUM(E632:E641)</f>
        <v>2305.2800000000002</v>
      </c>
      <c r="F631" s="441">
        <f>SUM(F632:F641)</f>
        <v>66668.649999999994</v>
      </c>
    </row>
    <row r="632" spans="1:6">
      <c r="A632" s="527" t="s">
        <v>345</v>
      </c>
      <c r="B632" s="528"/>
      <c r="C632" s="528"/>
      <c r="D632" s="529"/>
      <c r="E632" s="442"/>
      <c r="F632" s="442"/>
    </row>
    <row r="633" spans="1:6">
      <c r="A633" s="530" t="s">
        <v>346</v>
      </c>
      <c r="B633" s="531"/>
      <c r="C633" s="531"/>
      <c r="D633" s="532"/>
      <c r="E633" s="443"/>
      <c r="F633" s="443"/>
    </row>
    <row r="634" spans="1:6">
      <c r="A634" s="530" t="s">
        <v>347</v>
      </c>
      <c r="B634" s="531"/>
      <c r="C634" s="531"/>
      <c r="D634" s="532"/>
      <c r="E634" s="436"/>
      <c r="F634" s="436"/>
    </row>
    <row r="635" spans="1:6">
      <c r="A635" s="530" t="s">
        <v>348</v>
      </c>
      <c r="B635" s="531"/>
      <c r="C635" s="531"/>
      <c r="D635" s="532"/>
      <c r="E635" s="436"/>
      <c r="F635" s="437"/>
    </row>
    <row r="636" spans="1:6">
      <c r="A636" s="530" t="s">
        <v>349</v>
      </c>
      <c r="B636" s="531"/>
      <c r="C636" s="531"/>
      <c r="D636" s="532"/>
      <c r="E636" s="436"/>
      <c r="F636" s="437"/>
    </row>
    <row r="637" spans="1:6">
      <c r="A637" s="530" t="s">
        <v>350</v>
      </c>
      <c r="B637" s="531"/>
      <c r="C637" s="531"/>
      <c r="D637" s="532"/>
      <c r="E637" s="444"/>
      <c r="F637" s="445"/>
    </row>
    <row r="638" spans="1:6">
      <c r="A638" s="530" t="s">
        <v>351</v>
      </c>
      <c r="B638" s="531"/>
      <c r="C638" s="531"/>
      <c r="D638" s="532"/>
      <c r="E638" s="444"/>
      <c r="F638" s="445"/>
    </row>
    <row r="639" spans="1:6">
      <c r="A639" s="511" t="s">
        <v>352</v>
      </c>
      <c r="B639" s="512"/>
      <c r="C639" s="512"/>
      <c r="D639" s="513"/>
      <c r="E639" s="436"/>
      <c r="F639" s="437"/>
    </row>
    <row r="640" spans="1:6">
      <c r="A640" s="511" t="s">
        <v>353</v>
      </c>
      <c r="B640" s="512"/>
      <c r="C640" s="512"/>
      <c r="D640" s="513"/>
      <c r="E640" s="444"/>
      <c r="F640" s="445"/>
    </row>
    <row r="641" spans="1:6" ht="14.25" thickBot="1">
      <c r="A641" s="599" t="s">
        <v>354</v>
      </c>
      <c r="B641" s="600"/>
      <c r="C641" s="600"/>
      <c r="D641" s="601"/>
      <c r="E641" s="444">
        <v>2305.2800000000002</v>
      </c>
      <c r="F641" s="445">
        <v>66668.649999999994</v>
      </c>
    </row>
    <row r="642" spans="1:6" ht="14.25" thickBot="1">
      <c r="A642" s="602" t="s">
        <v>90</v>
      </c>
      <c r="B642" s="603"/>
      <c r="C642" s="603"/>
      <c r="D642" s="604"/>
      <c r="E642" s="262">
        <f>SUM(E626+E630+E631)</f>
        <v>2305.2800000000002</v>
      </c>
      <c r="F642" s="262">
        <f>SUM(F626+F630+F631)</f>
        <v>66668.649999999994</v>
      </c>
    </row>
    <row r="651" spans="1:6">
      <c r="A651" s="588" t="s">
        <v>355</v>
      </c>
      <c r="B651" s="589"/>
      <c r="C651" s="589"/>
      <c r="D651" s="589"/>
    </row>
    <row r="652" spans="1:6" ht="15.75" thickBot="1">
      <c r="A652" s="375"/>
      <c r="B652" s="375"/>
      <c r="C652" s="208"/>
      <c r="D652" s="208"/>
    </row>
    <row r="653" spans="1:6" ht="26.25" thickBot="1">
      <c r="A653" s="540" t="s">
        <v>356</v>
      </c>
      <c r="B653" s="541"/>
      <c r="C653" s="541"/>
      <c r="D653" s="542"/>
      <c r="E653" s="378" t="s">
        <v>268</v>
      </c>
      <c r="F653" s="210" t="s">
        <v>269</v>
      </c>
    </row>
    <row r="654" spans="1:6" ht="30.75" customHeight="1" thickBot="1">
      <c r="A654" s="590" t="s">
        <v>357</v>
      </c>
      <c r="B654" s="591"/>
      <c r="C654" s="591"/>
      <c r="D654" s="592"/>
      <c r="E654" s="446"/>
      <c r="F654" s="446"/>
    </row>
    <row r="655" spans="1:6" ht="14.25" thickBot="1">
      <c r="A655" s="524" t="s">
        <v>358</v>
      </c>
      <c r="B655" s="525"/>
      <c r="C655" s="525"/>
      <c r="D655" s="526"/>
      <c r="E655" s="380">
        <f>SUM(E656+E657+E662)</f>
        <v>735.72</v>
      </c>
      <c r="F655" s="380">
        <f>SUM(F656+F657+F662)</f>
        <v>55.81</v>
      </c>
    </row>
    <row r="656" spans="1:6">
      <c r="A656" s="593" t="s">
        <v>359</v>
      </c>
      <c r="B656" s="594"/>
      <c r="C656" s="594"/>
      <c r="D656" s="595"/>
      <c r="E656" s="290"/>
      <c r="F656" s="290"/>
    </row>
    <row r="657" spans="1:6">
      <c r="A657" s="596" t="s">
        <v>360</v>
      </c>
      <c r="B657" s="597"/>
      <c r="C657" s="597"/>
      <c r="D657" s="598"/>
      <c r="E657" s="447">
        <f>SUM(E659:E661)</f>
        <v>0</v>
      </c>
      <c r="F657" s="447">
        <f>SUM(F659:F661)</f>
        <v>0</v>
      </c>
    </row>
    <row r="658" spans="1:6">
      <c r="A658" s="570" t="s">
        <v>361</v>
      </c>
      <c r="B658" s="571"/>
      <c r="C658" s="571"/>
      <c r="D658" s="572"/>
      <c r="E658" s="448"/>
      <c r="F658" s="448"/>
    </row>
    <row r="659" spans="1:6">
      <c r="A659" s="570" t="s">
        <v>362</v>
      </c>
      <c r="B659" s="571"/>
      <c r="C659" s="571"/>
      <c r="D659" s="572"/>
      <c r="E659" s="448"/>
      <c r="F659" s="448"/>
    </row>
    <row r="660" spans="1:6">
      <c r="A660" s="570" t="s">
        <v>363</v>
      </c>
      <c r="B660" s="571"/>
      <c r="C660" s="571"/>
      <c r="D660" s="572"/>
      <c r="E660" s="384"/>
      <c r="F660" s="384"/>
    </row>
    <row r="661" spans="1:6">
      <c r="A661" s="570" t="s">
        <v>364</v>
      </c>
      <c r="B661" s="571"/>
      <c r="C661" s="571"/>
      <c r="D661" s="572"/>
      <c r="E661" s="384"/>
      <c r="F661" s="384"/>
    </row>
    <row r="662" spans="1:6">
      <c r="A662" s="585" t="s">
        <v>365</v>
      </c>
      <c r="B662" s="586"/>
      <c r="C662" s="586"/>
      <c r="D662" s="587"/>
      <c r="E662" s="447">
        <f>SUM(E663:E667)</f>
        <v>735.72</v>
      </c>
      <c r="F662" s="447">
        <f>SUM(F663:F667)</f>
        <v>55.81</v>
      </c>
    </row>
    <row r="663" spans="1:6">
      <c r="A663" s="570" t="s">
        <v>366</v>
      </c>
      <c r="B663" s="571"/>
      <c r="C663" s="571"/>
      <c r="D663" s="572"/>
      <c r="E663" s="384"/>
      <c r="F663" s="384"/>
    </row>
    <row r="664" spans="1:6">
      <c r="A664" s="570" t="s">
        <v>367</v>
      </c>
      <c r="B664" s="571"/>
      <c r="C664" s="571"/>
      <c r="D664" s="572"/>
      <c r="E664" s="384"/>
      <c r="F664" s="384"/>
    </row>
    <row r="665" spans="1:6">
      <c r="A665" s="573" t="s">
        <v>368</v>
      </c>
      <c r="B665" s="574"/>
      <c r="C665" s="574"/>
      <c r="D665" s="575"/>
      <c r="E665" s="384"/>
      <c r="F665" s="384"/>
    </row>
    <row r="666" spans="1:6">
      <c r="A666" s="573" t="s">
        <v>369</v>
      </c>
      <c r="B666" s="574"/>
      <c r="C666" s="574"/>
      <c r="D666" s="575"/>
      <c r="E666" s="384"/>
      <c r="F666" s="384"/>
    </row>
    <row r="667" spans="1:6" ht="14.25" thickBot="1">
      <c r="A667" s="576" t="s">
        <v>370</v>
      </c>
      <c r="B667" s="577"/>
      <c r="C667" s="577"/>
      <c r="D667" s="578"/>
      <c r="E667" s="387">
        <v>735.72</v>
      </c>
      <c r="F667" s="387">
        <v>55.81</v>
      </c>
    </row>
    <row r="668" spans="1:6" ht="14.25" thickBot="1">
      <c r="A668" s="579" t="s">
        <v>371</v>
      </c>
      <c r="B668" s="580"/>
      <c r="C668" s="580"/>
      <c r="D668" s="581"/>
      <c r="E668" s="449">
        <f>SUM(E654+E655)</f>
        <v>735.72</v>
      </c>
      <c r="F668" s="449">
        <f>SUM(F654+F655)</f>
        <v>55.81</v>
      </c>
    </row>
    <row r="672" spans="1:6" ht="14.25">
      <c r="A672" s="34" t="s">
        <v>372</v>
      </c>
      <c r="B672" s="2"/>
      <c r="C672" s="2"/>
    </row>
    <row r="673" spans="1:6" ht="14.25" thickBot="1">
      <c r="A673"/>
      <c r="B673"/>
      <c r="C673"/>
    </row>
    <row r="674" spans="1:6" ht="32.25" thickBot="1">
      <c r="A674" s="582"/>
      <c r="B674" s="583"/>
      <c r="C674" s="583"/>
      <c r="D674" s="584"/>
      <c r="E674" s="347" t="s">
        <v>268</v>
      </c>
      <c r="F674" s="450" t="s">
        <v>269</v>
      </c>
    </row>
    <row r="675" spans="1:6" ht="14.25" thickBot="1">
      <c r="A675" s="555" t="s">
        <v>373</v>
      </c>
      <c r="B675" s="556"/>
      <c r="C675" s="556"/>
      <c r="D675" s="557"/>
      <c r="E675" s="380">
        <f>SUM(E676:E677)</f>
        <v>0</v>
      </c>
      <c r="F675" s="380">
        <f>SUM(F676:F677)</f>
        <v>0</v>
      </c>
    </row>
    <row r="676" spans="1:6">
      <c r="A676" s="558" t="s">
        <v>374</v>
      </c>
      <c r="B676" s="559"/>
      <c r="C676" s="559"/>
      <c r="D676" s="560"/>
      <c r="E676" s="382"/>
      <c r="F676" s="451"/>
    </row>
    <row r="677" spans="1:6" ht="14.25" thickBot="1">
      <c r="A677" s="561" t="s">
        <v>375</v>
      </c>
      <c r="B677" s="562"/>
      <c r="C677" s="562"/>
      <c r="D677" s="563"/>
      <c r="E677" s="396"/>
      <c r="F677" s="452"/>
    </row>
    <row r="678" spans="1:6" ht="14.25" thickBot="1">
      <c r="A678" s="543" t="s">
        <v>376</v>
      </c>
      <c r="B678" s="544"/>
      <c r="C678" s="544"/>
      <c r="D678" s="545"/>
      <c r="E678" s="380">
        <f>SUM(E679:E680)</f>
        <v>154.27999999999997</v>
      </c>
      <c r="F678" s="380">
        <f>SUM(F679:F680)</f>
        <v>107.85000000000001</v>
      </c>
    </row>
    <row r="679" spans="1:6" ht="22.5" customHeight="1">
      <c r="A679" s="564" t="s">
        <v>377</v>
      </c>
      <c r="B679" s="565"/>
      <c r="C679" s="565"/>
      <c r="D679" s="566"/>
      <c r="E679" s="389">
        <v>130.69999999999999</v>
      </c>
      <c r="F679" s="390">
        <v>96.15</v>
      </c>
    </row>
    <row r="680" spans="1:6" ht="15.75" customHeight="1" thickBot="1">
      <c r="A680" s="567" t="s">
        <v>378</v>
      </c>
      <c r="B680" s="568"/>
      <c r="C680" s="568"/>
      <c r="D680" s="569"/>
      <c r="E680" s="430">
        <v>23.58</v>
      </c>
      <c r="F680" s="431">
        <v>11.7</v>
      </c>
    </row>
    <row r="681" spans="1:6" ht="14.25" thickBot="1">
      <c r="A681" s="543" t="s">
        <v>379</v>
      </c>
      <c r="B681" s="544"/>
      <c r="C681" s="544"/>
      <c r="D681" s="545"/>
      <c r="E681" s="380">
        <f>SUM(E682:E687)</f>
        <v>942.23</v>
      </c>
      <c r="F681" s="380">
        <f>SUM(F682:F687)</f>
        <v>0</v>
      </c>
    </row>
    <row r="682" spans="1:6">
      <c r="A682" s="546" t="s">
        <v>380</v>
      </c>
      <c r="B682" s="547"/>
      <c r="C682" s="547"/>
      <c r="D682" s="548"/>
      <c r="E682" s="389"/>
      <c r="F682" s="390"/>
    </row>
    <row r="683" spans="1:6">
      <c r="A683" s="549" t="s">
        <v>381</v>
      </c>
      <c r="B683" s="550"/>
      <c r="C683" s="550"/>
      <c r="D683" s="551"/>
      <c r="E683" s="389">
        <v>942.23</v>
      </c>
      <c r="F683" s="390">
        <v>0</v>
      </c>
    </row>
    <row r="684" spans="1:6">
      <c r="A684" s="552" t="s">
        <v>382</v>
      </c>
      <c r="B684" s="553"/>
      <c r="C684" s="553"/>
      <c r="D684" s="554"/>
      <c r="E684" s="384"/>
      <c r="F684" s="385"/>
    </row>
    <row r="685" spans="1:6">
      <c r="A685" s="552" t="s">
        <v>383</v>
      </c>
      <c r="B685" s="553"/>
      <c r="C685" s="553"/>
      <c r="D685" s="554"/>
      <c r="E685" s="430"/>
      <c r="F685" s="431"/>
    </row>
    <row r="686" spans="1:6">
      <c r="A686" s="552" t="s">
        <v>384</v>
      </c>
      <c r="B686" s="553"/>
      <c r="C686" s="553"/>
      <c r="D686" s="554"/>
      <c r="E686" s="430"/>
      <c r="F686" s="431"/>
    </row>
    <row r="687" spans="1:6" ht="14.25" thickBot="1">
      <c r="A687" s="533" t="s">
        <v>385</v>
      </c>
      <c r="B687" s="534"/>
      <c r="C687" s="534"/>
      <c r="D687" s="535"/>
      <c r="E687" s="430"/>
      <c r="F687" s="431"/>
    </row>
    <row r="688" spans="1:6" ht="16.5" thickBot="1">
      <c r="A688" s="536" t="s">
        <v>90</v>
      </c>
      <c r="B688" s="537"/>
      <c r="C688" s="537"/>
      <c r="D688" s="538"/>
      <c r="E688" s="453">
        <f>SUM(E675+E678+E681)</f>
        <v>1096.51</v>
      </c>
      <c r="F688" s="453">
        <f>SUM(F675+F678+F681)</f>
        <v>107.85000000000001</v>
      </c>
    </row>
    <row r="689" spans="1:6" ht="15.75">
      <c r="A689" s="454"/>
      <c r="B689" s="454"/>
      <c r="C689" s="454"/>
      <c r="D689" s="454"/>
      <c r="E689" s="455"/>
      <c r="F689" s="455"/>
    </row>
    <row r="690" spans="1:6">
      <c r="A690" s="343"/>
      <c r="B690" s="343"/>
      <c r="C690" s="343"/>
      <c r="D690" s="343"/>
      <c r="E690" s="343"/>
      <c r="F690" s="343"/>
    </row>
    <row r="691" spans="1:6" ht="15.75">
      <c r="A691" s="456"/>
      <c r="B691" s="456"/>
      <c r="C691" s="456"/>
      <c r="D691" s="456"/>
      <c r="E691" s="457"/>
      <c r="F691" s="457"/>
    </row>
    <row r="692" spans="1:6" ht="15.75">
      <c r="A692" s="454"/>
      <c r="B692" s="454"/>
      <c r="C692" s="454"/>
      <c r="D692" s="454"/>
      <c r="E692" s="455"/>
      <c r="F692" s="455"/>
    </row>
    <row r="693" spans="1:6" ht="15.75">
      <c r="A693" s="454"/>
      <c r="B693" s="454"/>
      <c r="C693" s="454"/>
      <c r="D693" s="454"/>
      <c r="E693" s="455"/>
      <c r="F693" s="455"/>
    </row>
    <row r="697" spans="1:6" ht="14.25">
      <c r="A697" s="539" t="s">
        <v>386</v>
      </c>
      <c r="B697" s="539"/>
      <c r="C697" s="539"/>
    </row>
    <row r="698" spans="1:6" ht="14.25" thickBot="1">
      <c r="A698" s="376"/>
      <c r="B698" s="187"/>
      <c r="C698" s="187"/>
    </row>
    <row r="699" spans="1:6" ht="26.25" thickBot="1">
      <c r="A699" s="540"/>
      <c r="B699" s="541"/>
      <c r="C699" s="541"/>
      <c r="D699" s="542"/>
      <c r="E699" s="378" t="s">
        <v>268</v>
      </c>
      <c r="F699" s="210" t="s">
        <v>269</v>
      </c>
    </row>
    <row r="700" spans="1:6" ht="14.25" thickBot="1">
      <c r="A700" s="524" t="s">
        <v>376</v>
      </c>
      <c r="B700" s="525"/>
      <c r="C700" s="525"/>
      <c r="D700" s="526"/>
      <c r="E700" s="380">
        <f>E701+E702</f>
        <v>0</v>
      </c>
      <c r="F700" s="380">
        <f>F701+F702</f>
        <v>0</v>
      </c>
    </row>
    <row r="701" spans="1:6">
      <c r="A701" s="527" t="s">
        <v>387</v>
      </c>
      <c r="B701" s="528"/>
      <c r="C701" s="528"/>
      <c r="D701" s="529"/>
      <c r="E701" s="382"/>
      <c r="F701" s="451"/>
    </row>
    <row r="702" spans="1:6" ht="14.25" thickBot="1">
      <c r="A702" s="521" t="s">
        <v>388</v>
      </c>
      <c r="B702" s="522"/>
      <c r="C702" s="522"/>
      <c r="D702" s="523"/>
      <c r="E702" s="387"/>
      <c r="F702" s="388"/>
    </row>
    <row r="703" spans="1:6" ht="14.25" thickBot="1">
      <c r="A703" s="524" t="s">
        <v>389</v>
      </c>
      <c r="B703" s="525"/>
      <c r="C703" s="525"/>
      <c r="D703" s="526"/>
      <c r="E703" s="380">
        <f>SUM(E704:E711)</f>
        <v>106.68</v>
      </c>
      <c r="F703" s="380">
        <f>SUM(F704:F711)</f>
        <v>91.99</v>
      </c>
    </row>
    <row r="704" spans="1:6">
      <c r="A704" s="527" t="s">
        <v>390</v>
      </c>
      <c r="B704" s="528"/>
      <c r="C704" s="528"/>
      <c r="D704" s="529"/>
      <c r="E704" s="389"/>
      <c r="F704" s="389"/>
    </row>
    <row r="705" spans="1:6">
      <c r="A705" s="530" t="s">
        <v>391</v>
      </c>
      <c r="B705" s="531"/>
      <c r="C705" s="531"/>
      <c r="D705" s="532"/>
      <c r="E705" s="384"/>
      <c r="F705" s="384"/>
    </row>
    <row r="706" spans="1:6">
      <c r="A706" s="530" t="s">
        <v>392</v>
      </c>
      <c r="B706" s="531"/>
      <c r="C706" s="531"/>
      <c r="D706" s="532"/>
      <c r="E706" s="384"/>
      <c r="F706" s="384"/>
    </row>
    <row r="707" spans="1:6">
      <c r="A707" s="511" t="s">
        <v>393</v>
      </c>
      <c r="B707" s="512"/>
      <c r="C707" s="512"/>
      <c r="D707" s="513"/>
      <c r="E707" s="384"/>
      <c r="F707" s="384"/>
    </row>
    <row r="708" spans="1:6">
      <c r="A708" s="511" t="s">
        <v>394</v>
      </c>
      <c r="B708" s="512"/>
      <c r="C708" s="512"/>
      <c r="D708" s="513"/>
      <c r="E708" s="430">
        <v>106.68</v>
      </c>
      <c r="F708" s="430">
        <v>91.99</v>
      </c>
    </row>
    <row r="709" spans="1:6">
      <c r="A709" s="511" t="s">
        <v>395</v>
      </c>
      <c r="B709" s="512"/>
      <c r="C709" s="512"/>
      <c r="D709" s="513"/>
      <c r="E709" s="430"/>
      <c r="F709" s="430"/>
    </row>
    <row r="710" spans="1:6">
      <c r="A710" s="511" t="s">
        <v>396</v>
      </c>
      <c r="B710" s="512"/>
      <c r="C710" s="512"/>
      <c r="D710" s="513"/>
      <c r="E710" s="430"/>
      <c r="F710" s="430"/>
    </row>
    <row r="711" spans="1:6" ht="14.25" thickBot="1">
      <c r="A711" s="514" t="s">
        <v>140</v>
      </c>
      <c r="B711" s="515"/>
      <c r="C711" s="515"/>
      <c r="D711" s="516"/>
      <c r="E711" s="430"/>
      <c r="F711" s="430"/>
    </row>
    <row r="712" spans="1:6" ht="14.25" thickBot="1">
      <c r="A712" s="517"/>
      <c r="B712" s="518"/>
      <c r="C712" s="518"/>
      <c r="D712" s="519"/>
      <c r="E712" s="262">
        <f>SUM(E700+E703)</f>
        <v>106.68</v>
      </c>
      <c r="F712" s="262">
        <f>SUM(F700+F703)</f>
        <v>91.99</v>
      </c>
    </row>
    <row r="716" spans="1:6" ht="15.75">
      <c r="A716" s="520" t="s">
        <v>397</v>
      </c>
      <c r="B716" s="520"/>
      <c r="C716" s="520"/>
      <c r="D716" s="520"/>
      <c r="E716" s="520"/>
      <c r="F716" s="520"/>
    </row>
    <row r="717" spans="1:6" ht="14.25" thickBot="1">
      <c r="A717" s="458"/>
      <c r="B717" s="247"/>
      <c r="C717" s="247"/>
      <c r="D717" s="247"/>
      <c r="E717" s="247"/>
      <c r="F717" s="247"/>
    </row>
    <row r="718" spans="1:6" ht="14.25" thickBot="1">
      <c r="A718" s="500" t="s">
        <v>398</v>
      </c>
      <c r="B718" s="501"/>
      <c r="C718" s="504" t="s">
        <v>257</v>
      </c>
      <c r="D718" s="505"/>
      <c r="E718" s="505"/>
      <c r="F718" s="506"/>
    </row>
    <row r="719" spans="1:6" ht="14.25" thickBot="1">
      <c r="A719" s="502"/>
      <c r="B719" s="503"/>
      <c r="C719" s="459" t="s">
        <v>399</v>
      </c>
      <c r="D719" s="232" t="s">
        <v>400</v>
      </c>
      <c r="E719" s="460" t="s">
        <v>270</v>
      </c>
      <c r="F719" s="232" t="s">
        <v>274</v>
      </c>
    </row>
    <row r="720" spans="1:6">
      <c r="A720" s="507" t="s">
        <v>401</v>
      </c>
      <c r="B720" s="508"/>
      <c r="C720" s="461">
        <f>SUM(C721:C723)</f>
        <v>0</v>
      </c>
      <c r="D720" s="461">
        <f>SUM(D721:D723)</f>
        <v>0</v>
      </c>
      <c r="E720" s="461">
        <f>SUM(E721:E723)</f>
        <v>0</v>
      </c>
      <c r="F720" s="461">
        <f>SUM(F721:F723)</f>
        <v>9495.0300000000007</v>
      </c>
    </row>
    <row r="721" spans="1:6">
      <c r="A721" s="509" t="s">
        <v>402</v>
      </c>
      <c r="B721" s="510"/>
      <c r="C721" s="461">
        <v>0</v>
      </c>
      <c r="D721" s="178">
        <v>0</v>
      </c>
      <c r="E721" s="462">
        <v>0</v>
      </c>
      <c r="F721" s="178">
        <v>9495.0300000000007</v>
      </c>
    </row>
    <row r="722" spans="1:6">
      <c r="A722" s="509" t="s">
        <v>403</v>
      </c>
      <c r="B722" s="510"/>
      <c r="C722" s="461"/>
      <c r="D722" s="178"/>
      <c r="E722" s="462"/>
      <c r="F722" s="178"/>
    </row>
    <row r="723" spans="1:6">
      <c r="A723" s="509" t="s">
        <v>403</v>
      </c>
      <c r="B723" s="510"/>
      <c r="C723" s="461"/>
      <c r="D723" s="178"/>
      <c r="E723" s="462"/>
      <c r="F723" s="178"/>
    </row>
    <row r="724" spans="1:6">
      <c r="A724" s="490" t="s">
        <v>404</v>
      </c>
      <c r="B724" s="491"/>
      <c r="C724" s="461">
        <v>0</v>
      </c>
      <c r="D724" s="178">
        <v>0</v>
      </c>
      <c r="E724" s="462">
        <v>0</v>
      </c>
      <c r="F724" s="178">
        <v>1585</v>
      </c>
    </row>
    <row r="725" spans="1:6" ht="14.25" thickBot="1">
      <c r="A725" s="492" t="s">
        <v>405</v>
      </c>
      <c r="B725" s="493"/>
      <c r="C725" s="463">
        <v>0</v>
      </c>
      <c r="D725" s="464">
        <v>0</v>
      </c>
      <c r="E725" s="465">
        <v>0</v>
      </c>
      <c r="F725" s="464"/>
    </row>
    <row r="726" spans="1:6" ht="14.25" thickBot="1">
      <c r="A726" s="494" t="s">
        <v>141</v>
      </c>
      <c r="B726" s="495"/>
      <c r="C726" s="466">
        <f>C720+C724+C725</f>
        <v>0</v>
      </c>
      <c r="D726" s="466">
        <f>D720+D724+D725</f>
        <v>0</v>
      </c>
      <c r="E726" s="466">
        <f>E720+E724+E725</f>
        <v>0</v>
      </c>
      <c r="F726" s="467">
        <f>F720+F724+F725</f>
        <v>11080.03</v>
      </c>
    </row>
    <row r="729" spans="1:6" ht="30" customHeight="1">
      <c r="A729" s="496" t="s">
        <v>406</v>
      </c>
      <c r="B729" s="496"/>
      <c r="C729" s="496"/>
      <c r="D729" s="496"/>
      <c r="E729" s="497"/>
      <c r="F729" s="497"/>
    </row>
    <row r="731" spans="1:6" ht="15">
      <c r="A731" s="485" t="s">
        <v>407</v>
      </c>
      <c r="B731" s="485"/>
      <c r="C731" s="485"/>
      <c r="D731" s="485"/>
    </row>
    <row r="732" spans="1:6" ht="14.25" thickBot="1">
      <c r="A732" s="121"/>
      <c r="B732" s="247"/>
      <c r="C732" s="247"/>
      <c r="D732" s="247"/>
    </row>
    <row r="733" spans="1:6" ht="51.75" thickBot="1">
      <c r="A733" s="498" t="s">
        <v>33</v>
      </c>
      <c r="B733" s="499"/>
      <c r="C733" s="235" t="s">
        <v>408</v>
      </c>
      <c r="D733" s="235" t="s">
        <v>409</v>
      </c>
    </row>
    <row r="734" spans="1:6" ht="14.25" thickBot="1">
      <c r="A734" s="483" t="s">
        <v>410</v>
      </c>
      <c r="B734" s="484"/>
      <c r="C734" s="468">
        <v>33</v>
      </c>
      <c r="D734" s="469">
        <v>30</v>
      </c>
    </row>
    <row r="740" spans="1:6" ht="24" customHeight="1">
      <c r="A740" s="485" t="s">
        <v>411</v>
      </c>
      <c r="B740" s="485"/>
      <c r="C740" s="485"/>
      <c r="D740" s="485"/>
      <c r="E740" s="485"/>
      <c r="F740" s="485"/>
    </row>
    <row r="741" spans="1:6" ht="16.5" thickBot="1">
      <c r="A741" s="247"/>
      <c r="B741" s="470"/>
      <c r="C741" s="470"/>
      <c r="D741" s="247"/>
      <c r="E741" s="247"/>
    </row>
    <row r="742" spans="1:6" ht="51.75" thickBot="1">
      <c r="A742" s="459" t="s">
        <v>412</v>
      </c>
      <c r="B742" s="232" t="s">
        <v>413</v>
      </c>
      <c r="C742" s="232" t="s">
        <v>156</v>
      </c>
      <c r="D742" s="125" t="s">
        <v>414</v>
      </c>
      <c r="E742" s="124" t="s">
        <v>415</v>
      </c>
    </row>
    <row r="743" spans="1:6">
      <c r="A743" s="471" t="s">
        <v>87</v>
      </c>
      <c r="B743" s="174" t="s">
        <v>416</v>
      </c>
      <c r="C743" s="174"/>
      <c r="D743" s="174" t="s">
        <v>416</v>
      </c>
      <c r="E743" s="174" t="s">
        <v>416</v>
      </c>
    </row>
    <row r="744" spans="1:6">
      <c r="A744" s="472" t="s">
        <v>88</v>
      </c>
      <c r="B744" s="144"/>
      <c r="C744" s="144"/>
      <c r="D744" s="143"/>
      <c r="E744" s="144"/>
    </row>
    <row r="745" spans="1:6">
      <c r="A745" s="472" t="s">
        <v>417</v>
      </c>
      <c r="B745" s="144"/>
      <c r="C745" s="144"/>
      <c r="D745" s="143"/>
      <c r="E745" s="144"/>
    </row>
    <row r="746" spans="1:6">
      <c r="A746" s="472" t="s">
        <v>418</v>
      </c>
      <c r="B746" s="144"/>
      <c r="C746" s="144"/>
      <c r="D746" s="143"/>
      <c r="E746" s="144"/>
    </row>
    <row r="747" spans="1:6">
      <c r="A747" s="472" t="s">
        <v>419</v>
      </c>
      <c r="B747" s="144"/>
      <c r="C747" s="144"/>
      <c r="D747" s="143"/>
      <c r="E747" s="144"/>
    </row>
    <row r="748" spans="1:6">
      <c r="A748" s="472" t="s">
        <v>420</v>
      </c>
      <c r="B748" s="144"/>
      <c r="C748" s="144"/>
      <c r="D748" s="143"/>
      <c r="E748" s="144"/>
    </row>
    <row r="749" spans="1:6">
      <c r="A749" s="472" t="s">
        <v>421</v>
      </c>
      <c r="B749" s="144"/>
      <c r="C749" s="144"/>
      <c r="D749" s="143"/>
      <c r="E749" s="144"/>
    </row>
    <row r="750" spans="1:6" ht="14.25" thickBot="1">
      <c r="A750" s="473" t="s">
        <v>422</v>
      </c>
      <c r="B750" s="474"/>
      <c r="C750" s="474"/>
      <c r="D750" s="475"/>
      <c r="E750" s="474"/>
    </row>
    <row r="753" spans="1:5" ht="14.25">
      <c r="A753" s="346" t="s">
        <v>423</v>
      </c>
      <c r="B753" s="476"/>
      <c r="C753" s="476"/>
      <c r="D753" s="476"/>
      <c r="E753" s="476"/>
    </row>
    <row r="754" spans="1:5" ht="16.5" thickBot="1">
      <c r="A754" s="247"/>
      <c r="B754" s="470"/>
      <c r="C754" s="470"/>
      <c r="D754" s="247"/>
      <c r="E754" s="247"/>
    </row>
    <row r="755" spans="1:5" ht="63.75" thickBot="1">
      <c r="A755" s="477" t="s">
        <v>412</v>
      </c>
      <c r="B755" s="478" t="s">
        <v>413</v>
      </c>
      <c r="C755" s="478" t="s">
        <v>156</v>
      </c>
      <c r="D755" s="479" t="s">
        <v>424</v>
      </c>
      <c r="E755" s="480" t="s">
        <v>415</v>
      </c>
    </row>
    <row r="756" spans="1:5">
      <c r="A756" s="471" t="s">
        <v>87</v>
      </c>
      <c r="B756" s="174" t="s">
        <v>416</v>
      </c>
      <c r="C756" s="174"/>
      <c r="D756" s="174" t="s">
        <v>416</v>
      </c>
      <c r="E756" s="174" t="s">
        <v>416</v>
      </c>
    </row>
    <row r="757" spans="1:5">
      <c r="A757" s="472" t="s">
        <v>88</v>
      </c>
      <c r="B757" s="144"/>
      <c r="C757" s="144"/>
      <c r="D757" s="143"/>
      <c r="E757" s="144"/>
    </row>
    <row r="758" spans="1:5">
      <c r="A758" s="472" t="s">
        <v>417</v>
      </c>
      <c r="B758" s="144"/>
      <c r="C758" s="144"/>
      <c r="D758" s="143"/>
      <c r="E758" s="144"/>
    </row>
    <row r="759" spans="1:5">
      <c r="A759" s="472" t="s">
        <v>418</v>
      </c>
      <c r="B759" s="144"/>
      <c r="C759" s="144"/>
      <c r="D759" s="143"/>
      <c r="E759" s="144"/>
    </row>
    <row r="760" spans="1:5">
      <c r="A760" s="472" t="s">
        <v>419</v>
      </c>
      <c r="B760" s="144"/>
      <c r="C760" s="144"/>
      <c r="D760" s="143"/>
      <c r="E760" s="144"/>
    </row>
    <row r="761" spans="1:5">
      <c r="A761" s="472" t="s">
        <v>420</v>
      </c>
      <c r="B761" s="144"/>
      <c r="C761" s="144"/>
      <c r="D761" s="143"/>
      <c r="E761" s="144"/>
    </row>
    <row r="762" spans="1:5">
      <c r="A762" s="472" t="s">
        <v>421</v>
      </c>
      <c r="B762" s="144"/>
      <c r="C762" s="144"/>
      <c r="D762" s="143"/>
      <c r="E762" s="144"/>
    </row>
    <row r="763" spans="1:5" ht="14.25" thickBot="1">
      <c r="A763" s="473" t="s">
        <v>422</v>
      </c>
      <c r="B763" s="474"/>
      <c r="C763" s="474"/>
      <c r="D763" s="475"/>
      <c r="E763" s="474"/>
    </row>
    <row r="770" spans="1:7" ht="15">
      <c r="A770" s="481"/>
      <c r="B770" s="481"/>
      <c r="C770" s="486"/>
      <c r="D770" s="487"/>
      <c r="E770" s="481"/>
      <c r="F770" s="481"/>
    </row>
    <row r="771" spans="1:7" ht="30">
      <c r="A771" s="482" t="s">
        <v>425</v>
      </c>
      <c r="B771" s="482"/>
      <c r="C771" s="486"/>
      <c r="D771" s="487"/>
      <c r="E771" s="482"/>
      <c r="F771" s="488" t="s">
        <v>426</v>
      </c>
      <c r="G771" s="488"/>
    </row>
    <row r="772" spans="1:7" ht="15">
      <c r="A772" s="482" t="s">
        <v>427</v>
      </c>
      <c r="B772" s="208"/>
      <c r="C772" s="488" t="s">
        <v>428</v>
      </c>
      <c r="D772" s="489"/>
      <c r="E772" s="482"/>
      <c r="F772" s="488" t="s">
        <v>429</v>
      </c>
      <c r="G772" s="488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50:B50"/>
    <mergeCell ref="C50:C52"/>
    <mergeCell ref="A51:B51"/>
    <mergeCell ref="A52:B52"/>
    <mergeCell ref="F8:F9"/>
    <mergeCell ref="G8:G9"/>
    <mergeCell ref="H8:H9"/>
    <mergeCell ref="I8:I9"/>
    <mergeCell ref="A10:I10"/>
    <mergeCell ref="A20:I20"/>
    <mergeCell ref="A59:B59"/>
    <mergeCell ref="A60:B60"/>
    <mergeCell ref="A61:B61"/>
    <mergeCell ref="A62:C62"/>
    <mergeCell ref="A63:B63"/>
    <mergeCell ref="A64:B64"/>
    <mergeCell ref="A53:C53"/>
    <mergeCell ref="A54:B54"/>
    <mergeCell ref="A55:B55"/>
    <mergeCell ref="A56:B56"/>
    <mergeCell ref="A57:B57"/>
    <mergeCell ref="A58:B58"/>
    <mergeCell ref="A71:C71"/>
    <mergeCell ref="A72:B72"/>
    <mergeCell ref="A73:B73"/>
    <mergeCell ref="A74:B74"/>
    <mergeCell ref="A75:B75"/>
    <mergeCell ref="A76:C76"/>
    <mergeCell ref="A65:B65"/>
    <mergeCell ref="A66:B66"/>
    <mergeCell ref="A67:B67"/>
    <mergeCell ref="A68:B68"/>
    <mergeCell ref="A69:B69"/>
    <mergeCell ref="A70:B70"/>
    <mergeCell ref="A129:C129"/>
    <mergeCell ref="A130:A131"/>
    <mergeCell ref="B130:F130"/>
    <mergeCell ref="G130:I130"/>
    <mergeCell ref="A138:C138"/>
    <mergeCell ref="A139:C139"/>
    <mergeCell ref="A77:B77"/>
    <mergeCell ref="A78:B78"/>
    <mergeCell ref="A92:E92"/>
    <mergeCell ref="A117:C117"/>
    <mergeCell ref="A118:C118"/>
    <mergeCell ref="A128:G128"/>
    <mergeCell ref="A151:B151"/>
    <mergeCell ref="A152:B152"/>
    <mergeCell ref="A153:B153"/>
    <mergeCell ref="A154:B154"/>
    <mergeCell ref="A165:I165"/>
    <mergeCell ref="A167:B167"/>
    <mergeCell ref="A145:D145"/>
    <mergeCell ref="A146:C146"/>
    <mergeCell ref="A147:B147"/>
    <mergeCell ref="A148:B148"/>
    <mergeCell ref="A149:B149"/>
    <mergeCell ref="A150:B150"/>
    <mergeCell ref="B188:D188"/>
    <mergeCell ref="B189:D189"/>
    <mergeCell ref="B190:D190"/>
    <mergeCell ref="B191:D191"/>
    <mergeCell ref="B192:D192"/>
    <mergeCell ref="A193:D193"/>
    <mergeCell ref="A174:B174"/>
    <mergeCell ref="A184:I184"/>
    <mergeCell ref="A186:D187"/>
    <mergeCell ref="E186:E187"/>
    <mergeCell ref="F186:H186"/>
    <mergeCell ref="I186:I187"/>
    <mergeCell ref="A210:B210"/>
    <mergeCell ref="A211:B211"/>
    <mergeCell ref="A212:B212"/>
    <mergeCell ref="A213:B213"/>
    <mergeCell ref="A214:B214"/>
    <mergeCell ref="A215:B215"/>
    <mergeCell ref="A203:G203"/>
    <mergeCell ref="A205:B205"/>
    <mergeCell ref="A206:B206"/>
    <mergeCell ref="A207:B207"/>
    <mergeCell ref="A208:B208"/>
    <mergeCell ref="A209:B209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B218"/>
    <mergeCell ref="A219:B219"/>
    <mergeCell ref="A220:B220"/>
    <mergeCell ref="A221:B221"/>
    <mergeCell ref="A234:B234"/>
    <mergeCell ref="A235:B235"/>
    <mergeCell ref="A236:B236"/>
    <mergeCell ref="A249:C249"/>
    <mergeCell ref="A251:B251"/>
    <mergeCell ref="A252:B252"/>
    <mergeCell ref="A228:B228"/>
    <mergeCell ref="A229:B229"/>
    <mergeCell ref="A230:B230"/>
    <mergeCell ref="A231:B231"/>
    <mergeCell ref="A232:B232"/>
    <mergeCell ref="A233:B233"/>
    <mergeCell ref="A259:B259"/>
    <mergeCell ref="A260:B260"/>
    <mergeCell ref="A261:B261"/>
    <mergeCell ref="A262:B262"/>
    <mergeCell ref="A263:B263"/>
    <mergeCell ref="A264:B264"/>
    <mergeCell ref="A253:B253"/>
    <mergeCell ref="A254:B254"/>
    <mergeCell ref="A255:B255"/>
    <mergeCell ref="A256:B256"/>
    <mergeCell ref="A257:B257"/>
    <mergeCell ref="A258:B258"/>
    <mergeCell ref="B289:C289"/>
    <mergeCell ref="D289:E289"/>
    <mergeCell ref="B291:E291"/>
    <mergeCell ref="B296:E296"/>
    <mergeCell ref="A305:D305"/>
    <mergeCell ref="A307:B307"/>
    <mergeCell ref="A268:D268"/>
    <mergeCell ref="A270:B270"/>
    <mergeCell ref="A271:B271"/>
    <mergeCell ref="A272:B272"/>
    <mergeCell ref="A273:B273"/>
    <mergeCell ref="A287:E287"/>
    <mergeCell ref="A314:B314"/>
    <mergeCell ref="A315:B315"/>
    <mergeCell ref="A316:B316"/>
    <mergeCell ref="A317:B317"/>
    <mergeCell ref="A319:D319"/>
    <mergeCell ref="A321:B321"/>
    <mergeCell ref="A308:B308"/>
    <mergeCell ref="A309:B309"/>
    <mergeCell ref="A310:B310"/>
    <mergeCell ref="A311:B311"/>
    <mergeCell ref="A312:B312"/>
    <mergeCell ref="A313:B313"/>
    <mergeCell ref="A328:B328"/>
    <mergeCell ref="A329:B329"/>
    <mergeCell ref="A330:B330"/>
    <mergeCell ref="A331:B331"/>
    <mergeCell ref="A332:B332"/>
    <mergeCell ref="A333:B333"/>
    <mergeCell ref="A322:B322"/>
    <mergeCell ref="A323:B323"/>
    <mergeCell ref="A324:B324"/>
    <mergeCell ref="A325:B325"/>
    <mergeCell ref="A326:B326"/>
    <mergeCell ref="A327:B327"/>
    <mergeCell ref="A340:B340"/>
    <mergeCell ref="A341:B341"/>
    <mergeCell ref="A342:B342"/>
    <mergeCell ref="A343:B343"/>
    <mergeCell ref="A344:B344"/>
    <mergeCell ref="A345:B345"/>
    <mergeCell ref="A334:B334"/>
    <mergeCell ref="A335:B335"/>
    <mergeCell ref="A336:B336"/>
    <mergeCell ref="A337:B337"/>
    <mergeCell ref="A338:B338"/>
    <mergeCell ref="A339:B339"/>
    <mergeCell ref="A361:C361"/>
    <mergeCell ref="A364:C364"/>
    <mergeCell ref="A366:B366"/>
    <mergeCell ref="G366:H366"/>
    <mergeCell ref="A367:B367"/>
    <mergeCell ref="G367:H367"/>
    <mergeCell ref="A346:B346"/>
    <mergeCell ref="A347:B347"/>
    <mergeCell ref="A348:B348"/>
    <mergeCell ref="A349:B349"/>
    <mergeCell ref="A350:B350"/>
    <mergeCell ref="A351:B351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402:E402"/>
    <mergeCell ref="A379:B379"/>
    <mergeCell ref="A380:B380"/>
    <mergeCell ref="A381:B381"/>
    <mergeCell ref="A382:B382"/>
    <mergeCell ref="A383:B383"/>
    <mergeCell ref="A384:B384"/>
    <mergeCell ref="A410:B410"/>
    <mergeCell ref="A411:B411"/>
    <mergeCell ref="A412:B412"/>
    <mergeCell ref="A413:B413"/>
    <mergeCell ref="A414:B414"/>
    <mergeCell ref="A415:B415"/>
    <mergeCell ref="A404:B404"/>
    <mergeCell ref="A405:B405"/>
    <mergeCell ref="A406:B406"/>
    <mergeCell ref="A407:B407"/>
    <mergeCell ref="A408:B408"/>
    <mergeCell ref="A409:B409"/>
    <mergeCell ref="A425:B425"/>
    <mergeCell ref="A428:E428"/>
    <mergeCell ref="A430:B430"/>
    <mergeCell ref="A431:B431"/>
    <mergeCell ref="A433:E433"/>
    <mergeCell ref="A444:I444"/>
    <mergeCell ref="A416:B416"/>
    <mergeCell ref="A417:B417"/>
    <mergeCell ref="A418:B418"/>
    <mergeCell ref="A421:D421"/>
    <mergeCell ref="A423:B423"/>
    <mergeCell ref="A424:B424"/>
    <mergeCell ref="A467:B467"/>
    <mergeCell ref="A468:B468"/>
    <mergeCell ref="A469:B469"/>
    <mergeCell ref="A470:B470"/>
    <mergeCell ref="A471:B471"/>
    <mergeCell ref="A472:B472"/>
    <mergeCell ref="A446:I446"/>
    <mergeCell ref="A448:A449"/>
    <mergeCell ref="B448:D448"/>
    <mergeCell ref="E448:G448"/>
    <mergeCell ref="H448:J448"/>
    <mergeCell ref="A465:C465"/>
    <mergeCell ref="C485:D485"/>
    <mergeCell ref="A489:D489"/>
    <mergeCell ref="A490:C490"/>
    <mergeCell ref="A473:B473"/>
    <mergeCell ref="A474:B474"/>
    <mergeCell ref="A475:B475"/>
    <mergeCell ref="A476:B476"/>
    <mergeCell ref="A477:B477"/>
    <mergeCell ref="A478:B478"/>
    <mergeCell ref="A492:B492"/>
    <mergeCell ref="A493:B493"/>
    <mergeCell ref="A494:B494"/>
    <mergeCell ref="A495:B495"/>
    <mergeCell ref="A496:B496"/>
    <mergeCell ref="A497:B497"/>
    <mergeCell ref="A479:B479"/>
    <mergeCell ref="A480:B480"/>
    <mergeCell ref="A485:B485"/>
    <mergeCell ref="A554:C554"/>
    <mergeCell ref="A556:D556"/>
    <mergeCell ref="A557:D557"/>
    <mergeCell ref="A558:D558"/>
    <mergeCell ref="A559:D559"/>
    <mergeCell ref="A560:D560"/>
    <mergeCell ref="A522:I522"/>
    <mergeCell ref="A524:D524"/>
    <mergeCell ref="A525:B525"/>
    <mergeCell ref="C525:D525"/>
    <mergeCell ref="A526:B526"/>
    <mergeCell ref="C526:D526"/>
    <mergeCell ref="A567:D567"/>
    <mergeCell ref="A568:D568"/>
    <mergeCell ref="A569:D569"/>
    <mergeCell ref="A570:D570"/>
    <mergeCell ref="A571:D571"/>
    <mergeCell ref="A572:D572"/>
    <mergeCell ref="A561:D561"/>
    <mergeCell ref="A562:D562"/>
    <mergeCell ref="A563:D563"/>
    <mergeCell ref="A564:D564"/>
    <mergeCell ref="A565:D565"/>
    <mergeCell ref="A566:D566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597:D597"/>
    <mergeCell ref="A598:D598"/>
    <mergeCell ref="A599:D599"/>
    <mergeCell ref="A600:D600"/>
    <mergeCell ref="A605:D605"/>
    <mergeCell ref="A607:B607"/>
    <mergeCell ref="C607:C608"/>
    <mergeCell ref="D607:D608"/>
    <mergeCell ref="A608:B608"/>
    <mergeCell ref="A615:B615"/>
    <mergeCell ref="A616:B616"/>
    <mergeCell ref="A617:B617"/>
    <mergeCell ref="A618:B618"/>
    <mergeCell ref="A619:B619"/>
    <mergeCell ref="A623:C623"/>
    <mergeCell ref="A609:B609"/>
    <mergeCell ref="A610:B610"/>
    <mergeCell ref="A611:B611"/>
    <mergeCell ref="A612:B612"/>
    <mergeCell ref="A613:B613"/>
    <mergeCell ref="A614:B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51:D651"/>
    <mergeCell ref="A653:D653"/>
    <mergeCell ref="A654:D654"/>
    <mergeCell ref="A655:D655"/>
    <mergeCell ref="A656:D656"/>
    <mergeCell ref="A657:D657"/>
    <mergeCell ref="A637:D637"/>
    <mergeCell ref="A638:D638"/>
    <mergeCell ref="A639:D639"/>
    <mergeCell ref="A640:D640"/>
    <mergeCell ref="A641:D641"/>
    <mergeCell ref="A642:D642"/>
    <mergeCell ref="A664:D664"/>
    <mergeCell ref="A665:D665"/>
    <mergeCell ref="A666:D666"/>
    <mergeCell ref="A667:D667"/>
    <mergeCell ref="A668:D668"/>
    <mergeCell ref="A674:D674"/>
    <mergeCell ref="A658:D658"/>
    <mergeCell ref="A659:D659"/>
    <mergeCell ref="A660:D660"/>
    <mergeCell ref="A661:D661"/>
    <mergeCell ref="A662:D662"/>
    <mergeCell ref="A663:D663"/>
    <mergeCell ref="A681:D681"/>
    <mergeCell ref="A682:D682"/>
    <mergeCell ref="A683:D683"/>
    <mergeCell ref="A684:D684"/>
    <mergeCell ref="A685:D685"/>
    <mergeCell ref="A686:D686"/>
    <mergeCell ref="A675:D675"/>
    <mergeCell ref="A676:D676"/>
    <mergeCell ref="A677:D677"/>
    <mergeCell ref="A678:D678"/>
    <mergeCell ref="A679:D679"/>
    <mergeCell ref="A680:D680"/>
    <mergeCell ref="A702:D702"/>
    <mergeCell ref="A703:D703"/>
    <mergeCell ref="A704:D704"/>
    <mergeCell ref="A705:D705"/>
    <mergeCell ref="A706:D706"/>
    <mergeCell ref="A707:D707"/>
    <mergeCell ref="A687:D687"/>
    <mergeCell ref="A688:D688"/>
    <mergeCell ref="A697:C697"/>
    <mergeCell ref="A699:D699"/>
    <mergeCell ref="A700:D700"/>
    <mergeCell ref="A701:D701"/>
    <mergeCell ref="A718:B719"/>
    <mergeCell ref="C718:F718"/>
    <mergeCell ref="A720:B720"/>
    <mergeCell ref="A721:B721"/>
    <mergeCell ref="A722:B722"/>
    <mergeCell ref="A723:B723"/>
    <mergeCell ref="A708:D708"/>
    <mergeCell ref="A709:D709"/>
    <mergeCell ref="A710:D710"/>
    <mergeCell ref="A711:D711"/>
    <mergeCell ref="A712:D712"/>
    <mergeCell ref="A716:F716"/>
    <mergeCell ref="A734:B734"/>
    <mergeCell ref="A740:F740"/>
    <mergeCell ref="C770:D770"/>
    <mergeCell ref="C771:D771"/>
    <mergeCell ref="F771:G771"/>
    <mergeCell ref="C772:D772"/>
    <mergeCell ref="F772:G772"/>
    <mergeCell ref="A724:B724"/>
    <mergeCell ref="A725:B725"/>
    <mergeCell ref="A726:B726"/>
    <mergeCell ref="A729:F729"/>
    <mergeCell ref="A731:D731"/>
    <mergeCell ref="A733:B73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269 ul. Smocza 22, 01-034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269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2021-06-08T02:32:45Z</dcterms:created>
  <dcterms:modified xsi:type="dcterms:W3CDTF">2021-06-08T14:14:10Z</dcterms:modified>
</cp:coreProperties>
</file>