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74\2020\"/>
    </mc:Choice>
  </mc:AlternateContent>
  <bookViews>
    <workbookView xWindow="0" yWindow="0" windowWidth="24000" windowHeight="9435"/>
  </bookViews>
  <sheets>
    <sheet name="P 74" sheetId="1" r:id="rId1"/>
  </sheets>
  <definedNames>
    <definedName name="Z_38BF15FE_BDE1_46A4_ABD0_6B8ED7F1756C_.wvu.PrintArea" localSheetId="0" hidden="1">'P 74'!$A$1:$K$90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9" i="1" l="1"/>
  <c r="F735" i="1" s="1"/>
  <c r="E729" i="1"/>
  <c r="E735" i="1" s="1"/>
  <c r="D729" i="1"/>
  <c r="D735" i="1" s="1"/>
  <c r="C729" i="1"/>
  <c r="C735" i="1" s="1"/>
  <c r="F712" i="1"/>
  <c r="E712" i="1"/>
  <c r="F709" i="1"/>
  <c r="F721" i="1" s="1"/>
  <c r="E709" i="1"/>
  <c r="E721" i="1" s="1"/>
  <c r="F691" i="1"/>
  <c r="E691" i="1"/>
  <c r="F688" i="1"/>
  <c r="F698" i="1" s="1"/>
  <c r="E688" i="1"/>
  <c r="F685" i="1"/>
  <c r="E685" i="1"/>
  <c r="E698" i="1" s="1"/>
  <c r="F672" i="1"/>
  <c r="E672" i="1"/>
  <c r="F667" i="1"/>
  <c r="F665" i="1" s="1"/>
  <c r="F678" i="1" s="1"/>
  <c r="E667" i="1"/>
  <c r="E665" i="1"/>
  <c r="E678" i="1" s="1"/>
  <c r="F649" i="1"/>
  <c r="F639" i="1"/>
  <c r="F650" i="1" s="1"/>
  <c r="E639" i="1"/>
  <c r="F634" i="1"/>
  <c r="E634" i="1"/>
  <c r="E650" i="1" s="1"/>
  <c r="D627" i="1"/>
  <c r="C627" i="1"/>
  <c r="F596" i="1"/>
  <c r="E596" i="1"/>
  <c r="F593" i="1"/>
  <c r="E593" i="1"/>
  <c r="F590" i="1"/>
  <c r="E590" i="1"/>
  <c r="F582" i="1"/>
  <c r="E582" i="1"/>
  <c r="F581" i="1"/>
  <c r="E581" i="1"/>
  <c r="F572" i="1"/>
  <c r="F568" i="1" s="1"/>
  <c r="F611" i="1" s="1"/>
  <c r="E568" i="1"/>
  <c r="E611" i="1" s="1"/>
  <c r="C550" i="1"/>
  <c r="B550" i="1"/>
  <c r="C545" i="1"/>
  <c r="B545" i="1"/>
  <c r="B544" i="1" s="1"/>
  <c r="C544" i="1"/>
  <c r="C539" i="1"/>
  <c r="B539" i="1"/>
  <c r="C534" i="1"/>
  <c r="C533" i="1" s="1"/>
  <c r="B534" i="1"/>
  <c r="B533" i="1"/>
  <c r="D473" i="1"/>
  <c r="C473" i="1"/>
  <c r="C472" i="1" s="1"/>
  <c r="C481" i="1" s="1"/>
  <c r="D472" i="1"/>
  <c r="D481" i="1" s="1"/>
  <c r="K461" i="1"/>
  <c r="E461" i="1"/>
  <c r="E460" i="1"/>
  <c r="K460" i="1" s="1"/>
  <c r="K459" i="1"/>
  <c r="E459" i="1"/>
  <c r="E458" i="1"/>
  <c r="K458" i="1" s="1"/>
  <c r="K457" i="1"/>
  <c r="E457" i="1"/>
  <c r="J456" i="1"/>
  <c r="I456" i="1"/>
  <c r="H456" i="1"/>
  <c r="G456" i="1"/>
  <c r="F456" i="1"/>
  <c r="D456" i="1"/>
  <c r="C456" i="1"/>
  <c r="B456" i="1"/>
  <c r="K455" i="1"/>
  <c r="E455" i="1"/>
  <c r="E454" i="1"/>
  <c r="K454" i="1" s="1"/>
  <c r="K453" i="1"/>
  <c r="K452" i="1" s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D452" i="1"/>
  <c r="D462" i="1" s="1"/>
  <c r="C452" i="1"/>
  <c r="C462" i="1" s="1"/>
  <c r="B452" i="1"/>
  <c r="B462" i="1" s="1"/>
  <c r="K451" i="1"/>
  <c r="E451" i="1"/>
  <c r="D423" i="1"/>
  <c r="C423" i="1"/>
  <c r="D410" i="1"/>
  <c r="C410" i="1"/>
  <c r="D402" i="1"/>
  <c r="D415" i="1" s="1"/>
  <c r="C402" i="1"/>
  <c r="C415" i="1" s="1"/>
  <c r="D377" i="1"/>
  <c r="C377" i="1"/>
  <c r="D366" i="1"/>
  <c r="D388" i="1" s="1"/>
  <c r="C366" i="1"/>
  <c r="C388" i="1" s="1"/>
  <c r="D351" i="1"/>
  <c r="D330" i="1"/>
  <c r="C330" i="1"/>
  <c r="C351" i="1" s="1"/>
  <c r="D308" i="1"/>
  <c r="C308" i="1"/>
  <c r="E293" i="1"/>
  <c r="D293" i="1"/>
  <c r="C293" i="1"/>
  <c r="B293" i="1"/>
  <c r="E287" i="1"/>
  <c r="D287" i="1"/>
  <c r="C287" i="1"/>
  <c r="B287" i="1"/>
  <c r="D266" i="1"/>
  <c r="C266" i="1"/>
  <c r="D253" i="1"/>
  <c r="C253" i="1"/>
  <c r="D249" i="1"/>
  <c r="D257" i="1" s="1"/>
  <c r="C249" i="1"/>
  <c r="C257" i="1" s="1"/>
  <c r="F232" i="1"/>
  <c r="E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1" i="1" s="1"/>
  <c r="G214" i="1"/>
  <c r="G213" i="1"/>
  <c r="G212" i="1"/>
  <c r="F211" i="1"/>
  <c r="E211" i="1"/>
  <c r="D211" i="1"/>
  <c r="D232" i="1" s="1"/>
  <c r="C211" i="1"/>
  <c r="C232" i="1" s="1"/>
  <c r="G210" i="1"/>
  <c r="G209" i="1"/>
  <c r="G208" i="1"/>
  <c r="G207" i="1"/>
  <c r="G206" i="1"/>
  <c r="G205" i="1"/>
  <c r="G204" i="1"/>
  <c r="G203" i="1"/>
  <c r="G202" i="1"/>
  <c r="G232" i="1" s="1"/>
  <c r="H191" i="1"/>
  <c r="G191" i="1"/>
  <c r="F191" i="1"/>
  <c r="E191" i="1"/>
  <c r="I190" i="1"/>
  <c r="I189" i="1"/>
  <c r="I188" i="1"/>
  <c r="I187" i="1"/>
  <c r="I186" i="1"/>
  <c r="I191" i="1" s="1"/>
  <c r="G178" i="1"/>
  <c r="F178" i="1"/>
  <c r="E178" i="1"/>
  <c r="G171" i="1"/>
  <c r="F171" i="1"/>
  <c r="E171" i="1"/>
  <c r="D147" i="1"/>
  <c r="C147" i="1"/>
  <c r="I133" i="1"/>
  <c r="H133" i="1"/>
  <c r="G133" i="1"/>
  <c r="F133" i="1"/>
  <c r="E133" i="1"/>
  <c r="D133" i="1"/>
  <c r="C133" i="1"/>
  <c r="B133" i="1"/>
  <c r="E112" i="1"/>
  <c r="E111" i="1"/>
  <c r="E110" i="1"/>
  <c r="E109" i="1" s="1"/>
  <c r="D109" i="1"/>
  <c r="C109" i="1"/>
  <c r="B109" i="1"/>
  <c r="E108" i="1"/>
  <c r="E107" i="1"/>
  <c r="D107" i="1"/>
  <c r="D113" i="1" s="1"/>
  <c r="C107" i="1"/>
  <c r="C113" i="1" s="1"/>
  <c r="B107" i="1"/>
  <c r="B113" i="1" s="1"/>
  <c r="E106" i="1"/>
  <c r="E113" i="1" s="1"/>
  <c r="B104" i="1"/>
  <c r="E103" i="1"/>
  <c r="E102" i="1"/>
  <c r="E101" i="1"/>
  <c r="E100" i="1"/>
  <c r="D100" i="1"/>
  <c r="C100" i="1"/>
  <c r="B100" i="1"/>
  <c r="E99" i="1"/>
  <c r="E98" i="1"/>
  <c r="E97" i="1" s="1"/>
  <c r="E104" i="1" s="1"/>
  <c r="D97" i="1"/>
  <c r="D104" i="1" s="1"/>
  <c r="C97" i="1"/>
  <c r="C104" i="1" s="1"/>
  <c r="B97" i="1"/>
  <c r="E96" i="1"/>
  <c r="C75" i="1"/>
  <c r="C73" i="1"/>
  <c r="C65" i="1"/>
  <c r="C62" i="1"/>
  <c r="C68" i="1" s="1"/>
  <c r="C59" i="1"/>
  <c r="C56" i="1"/>
  <c r="C53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4" i="1" s="1"/>
  <c r="I32" i="1"/>
  <c r="I31" i="1"/>
  <c r="G29" i="1"/>
  <c r="C29" i="1"/>
  <c r="I28" i="1"/>
  <c r="I27" i="1"/>
  <c r="I26" i="1"/>
  <c r="H26" i="1"/>
  <c r="G26" i="1"/>
  <c r="F26" i="1"/>
  <c r="E26" i="1"/>
  <c r="D26" i="1"/>
  <c r="C26" i="1"/>
  <c r="B26" i="1"/>
  <c r="I25" i="1"/>
  <c r="G24" i="1"/>
  <c r="E24" i="1"/>
  <c r="I24" i="1" s="1"/>
  <c r="I23" i="1"/>
  <c r="I22" i="1" s="1"/>
  <c r="G23" i="1"/>
  <c r="E23" i="1"/>
  <c r="H22" i="1"/>
  <c r="H29" i="1" s="1"/>
  <c r="G22" i="1"/>
  <c r="F22" i="1"/>
  <c r="F29" i="1" s="1"/>
  <c r="E22" i="1"/>
  <c r="E29" i="1" s="1"/>
  <c r="D22" i="1"/>
  <c r="D29" i="1" s="1"/>
  <c r="C22" i="1"/>
  <c r="B22" i="1"/>
  <c r="B29" i="1" s="1"/>
  <c r="I21" i="1"/>
  <c r="I29" i="1" s="1"/>
  <c r="F19" i="1"/>
  <c r="E19" i="1"/>
  <c r="B19" i="1"/>
  <c r="B37" i="1" s="1"/>
  <c r="I18" i="1"/>
  <c r="I16" i="1" s="1"/>
  <c r="I17" i="1"/>
  <c r="H16" i="1"/>
  <c r="G16" i="1"/>
  <c r="F16" i="1"/>
  <c r="E16" i="1"/>
  <c r="D16" i="1"/>
  <c r="C16" i="1"/>
  <c r="B16" i="1"/>
  <c r="I15" i="1"/>
  <c r="I14" i="1"/>
  <c r="I13" i="1"/>
  <c r="I12" i="1" s="1"/>
  <c r="E13" i="1"/>
  <c r="H12" i="1"/>
  <c r="H19" i="1" s="1"/>
  <c r="H37" i="1" s="1"/>
  <c r="G12" i="1"/>
  <c r="G19" i="1" s="1"/>
  <c r="G37" i="1" s="1"/>
  <c r="F12" i="1"/>
  <c r="E12" i="1"/>
  <c r="D12" i="1"/>
  <c r="D19" i="1" s="1"/>
  <c r="D37" i="1" s="1"/>
  <c r="C12" i="1"/>
  <c r="C19" i="1" s="1"/>
  <c r="C37" i="1" s="1"/>
  <c r="B12" i="1"/>
  <c r="I11" i="1"/>
  <c r="E37" i="1" l="1"/>
  <c r="F37" i="1"/>
  <c r="I19" i="1"/>
  <c r="I37" i="1" s="1"/>
  <c r="C76" i="1"/>
  <c r="K456" i="1"/>
  <c r="K462" i="1" s="1"/>
  <c r="E452" i="1"/>
  <c r="E456" i="1"/>
  <c r="I36" i="1"/>
  <c r="E462" i="1" l="1"/>
</calcChain>
</file>

<file path=xl/sharedStrings.xml><?xml version="1.0" encoding="utf-8"?>
<sst xmlns="http://schemas.openxmlformats.org/spreadsheetml/2006/main" count="641" uniqueCount="431">
  <si>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</si>
  <si>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</si>
  <si>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</si>
  <si>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</si>
  <si>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</si>
  <si>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</si>
  <si>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</si>
  <si>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</si>
  <si>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</si>
  <si>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</si>
  <si>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</si>
  <si>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</si>
  <si>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</si>
  <si>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</si>
  <si>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</si>
  <si>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</si>
  <si>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</si>
  <si>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</si>
  <si>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</si>
  <si>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</si>
  <si>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</si>
  <si>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</si>
  <si>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</si>
  <si>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</si>
  <si>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</si>
  <si>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</si>
  <si>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</si>
  <si>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</si>
  <si>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</si>
  <si>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</si>
  <si>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</si>
  <si>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</si>
  <si>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</si>
  <si>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</si>
  <si>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</si>
  <si>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</si>
  <si>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</si>
  <si>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</si>
  <si>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</si>
  <si>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</si>
  <si>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</si>
  <si>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</si>
  <si>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</si>
  <si>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</si>
  <si>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</si>
  <si>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</si>
  <si>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</si>
  <si>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</si>
  <si>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</si>
  <si>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</si>
  <si>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</si>
  <si>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</si>
  <si>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</si>
  <si>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</si>
  <si>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</si>
  <si>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</si>
  <si>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</si>
  <si>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</si>
  <si>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</si>
  <si>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</si>
  <si>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</si>
  <si>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</si>
  <si>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</si>
  <si>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</si>
  <si>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</si>
  <si>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</si>
  <si>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</si>
  <si>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</si>
  <si>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</si>
  <si>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</si>
  <si>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</si>
  <si>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</si>
  <si>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</si>
  <si>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</si>
  <si>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</si>
  <si>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</si>
  <si>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</si>
  <si>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</si>
  <si>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</si>
  <si>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</si>
  <si>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</si>
  <si>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</si>
  <si>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</si>
  <si>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</si>
  <si>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</si>
  <si>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</si>
  <si>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</si>
  <si>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</si>
  <si>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</si>
  <si>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</si>
  <si>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</si>
  <si>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</si>
  <si>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</si>
  <si>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</si>
  <si>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</si>
  <si>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</si>
  <si>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</si>
  <si>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</si>
  <si>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</si>
  <si>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</si>
  <si>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</si>
  <si>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</si>
  <si>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</si>
  <si>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</si>
  <si>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</si>
  <si>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</si>
  <si>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</si>
  <si>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</si>
  <si>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</si>
  <si>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</si>
  <si>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</si>
  <si>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</si>
  <si>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</si>
  <si>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</si>
  <si>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</si>
  <si>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</si>
  <si>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</si>
  <si>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</si>
  <si>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</si>
  <si>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</si>
  <si>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</si>
  <si>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</si>
  <si>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</si>
  <si>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</si>
  <si>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</si>
  <si>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</si>
  <si>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</si>
  <si>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</si>
  <si>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</si>
  <si>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</si>
  <si>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</si>
  <si>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</si>
  <si>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</si>
  <si>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</si>
  <si>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</si>
  <si>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</si>
  <si>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</si>
  <si>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</si>
  <si>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</si>
  <si>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</si>
  <si>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</si>
  <si>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</si>
  <si>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</si>
  <si>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</si>
  <si>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</si>
  <si>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</si>
  <si>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</si>
  <si>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</si>
  <si>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</si>
  <si>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</si>
  <si>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</si>
  <si>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</si>
  <si>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</si>
  <si>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</si>
  <si>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</si>
  <si>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</si>
  <si>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</si>
  <si>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</si>
  <si>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</si>
  <si>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</si>
  <si>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</si>
  <si>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</si>
  <si>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</si>
  <si>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</si>
  <si>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</si>
  <si>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</si>
  <si>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</si>
  <si>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</si>
  <si>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</si>
  <si>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</si>
  <si>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</si>
  <si>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</si>
  <si>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</si>
  <si>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</si>
  <si>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</si>
  <si>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</si>
  <si>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</si>
  <si>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</si>
  <si>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</si>
  <si>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</si>
  <si>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</si>
  <si>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</si>
  <si>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</si>
  <si>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</si>
  <si>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</si>
  <si>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</si>
  <si>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</si>
  <si>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</si>
  <si>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</si>
  <si>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</si>
  <si>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</si>
  <si>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</si>
  <si>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</si>
  <si>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</si>
  <si>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</si>
  <si>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</si>
  <si>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</si>
  <si>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</si>
  <si>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</si>
  <si>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</si>
  <si>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</si>
  <si>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</si>
  <si>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</si>
  <si>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</si>
  <si>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</si>
  <si>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</si>
  <si>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</si>
  <si>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</si>
  <si>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</si>
  <si>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</si>
  <si>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</si>
  <si>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</si>
  <si>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</si>
  <si>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</si>
  <si>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</si>
  <si>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</si>
  <si>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</si>
  <si>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</si>
  <si>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</si>
  <si>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</si>
  <si>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</si>
  <si>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</si>
  <si>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</si>
  <si>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</si>
  <si>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</si>
  <si>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</si>
  <si>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</si>
  <si>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</si>
  <si>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</si>
  <si>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</si>
  <si>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</si>
  <si>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</si>
  <si>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</si>
  <si>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</si>
  <si>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</si>
  <si>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</si>
  <si>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</si>
  <si>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</si>
  <si>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</si>
  <si>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</si>
  <si>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</si>
  <si>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</si>
  <si>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</si>
  <si>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</si>
  <si>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</si>
  <si>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</si>
  <si>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</si>
  <si>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</si>
  <si>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</si>
  <si>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</si>
  <si>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</si>
  <si>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</si>
  <si>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</si>
  <si>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</si>
  <si>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</si>
  <si>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</si>
  <si>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</si>
  <si>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</si>
  <si>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</si>
  <si>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</si>
  <si>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</si>
  <si>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</si>
  <si>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</si>
  <si>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</si>
  <si>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</si>
  <si>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</si>
  <si>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</si>
  <si>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</si>
  <si>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</si>
  <si>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</si>
  <si>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</si>
  <si>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</si>
  <si>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Umorzenie składek społecznych ZUS  DZ.U. z 2020 r. poz374,z późn.zm</t>
  </si>
  <si>
    <t>które wystąpiły incydentalnie</t>
  </si>
  <si>
    <t>Koszty</t>
  </si>
  <si>
    <t>zakup środków ochrony osobistej, odkażanie pomieszczeń - środki własne COVID-19</t>
  </si>
  <si>
    <t>Zakup usug dostępu do Internetu sprzętu przydatnego w prowadzeniu zajęć na odległóść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</si>
  <si>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</si>
  <si>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</si>
  <si>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</si>
  <si>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</si>
  <si>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</si>
  <si>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</si>
  <si>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</si>
  <si>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</si>
  <si>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</si>
  <si>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</si>
  <si>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</si>
  <si>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</si>
  <si>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</si>
  <si>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</si>
  <si>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</si>
  <si>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</si>
  <si>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</si>
  <si>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</si>
  <si>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</si>
  <si>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</si>
  <si>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</si>
  <si>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</si>
  <si>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</si>
  <si>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</si>
  <si>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</si>
  <si>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</si>
  <si>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</si>
  <si>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</si>
  <si>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</si>
  <si>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</si>
  <si>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</si>
  <si>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</si>
  <si>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</si>
  <si>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</si>
  <si>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</si>
  <si>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</si>
  <si>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</si>
  <si>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</si>
  <si>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</si>
  <si>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</si>
  <si>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</si>
  <si>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</si>
  <si>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</si>
  <si>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</si>
  <si>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</si>
  <si>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</si>
  <si>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</si>
  <si>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</si>
  <si>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</si>
  <si>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</si>
  <si>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</si>
  <si>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</si>
  <si>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</si>
  <si>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</si>
  <si>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</si>
  <si>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</si>
  <si>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</si>
  <si>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</si>
  <si>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</si>
  <si>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</si>
  <si>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</si>
  <si>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</si>
  <si>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</si>
  <si>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</si>
  <si>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</si>
  <si>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</si>
  <si>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</si>
  <si>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</si>
  <si>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</si>
  <si>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</si>
  <si>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</si>
  <si>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</si>
  <si>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</si>
  <si>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</si>
  <si>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</si>
  <si>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</si>
  <si>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</si>
  <si>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</si>
  <si>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</si>
  <si>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</si>
  <si>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</si>
  <si>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</si>
  <si>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</si>
  <si>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</si>
  <si>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</si>
  <si>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</si>
  <si>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</si>
  <si>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</si>
  <si>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</si>
  <si>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</si>
  <si>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</si>
  <si>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</si>
  <si>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</si>
  <si>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</si>
  <si>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</si>
  <si>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</si>
  <si>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</si>
  <si>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</si>
  <si>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</si>
  <si>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</si>
  <si>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</si>
  <si>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</si>
  <si>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</si>
  <si>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</si>
  <si>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</si>
  <si>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</si>
  <si>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</si>
  <si>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</si>
  <si>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</si>
  <si>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</si>
  <si>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</si>
  <si>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</si>
  <si>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</si>
  <si>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</si>
  <si>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</si>
  <si>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</si>
  <si>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</si>
  <si>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</si>
  <si>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</si>
  <si>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</si>
  <si>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</si>
  <si>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</si>
  <si>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</si>
  <si>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</si>
  <si>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</si>
  <si>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</si>
  <si>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</si>
  <si>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</si>
  <si>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</si>
  <si>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</si>
  <si>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</si>
  <si>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</si>
  <si>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</si>
  <si>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</si>
  <si>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</si>
  <si>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</si>
  <si>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</si>
  <si>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</si>
  <si>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</si>
  <si>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</si>
  <si>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</si>
  <si>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</si>
  <si>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</si>
  <si>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</si>
  <si>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</si>
  <si>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</si>
  <si>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</si>
  <si>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</si>
  <si>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</si>
  <si>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</si>
  <si>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</si>
  <si>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</si>
  <si>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</si>
  <si>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II.1.1.a. Rzeczowy majątek trwały - zmiany w ciągu roku obrotowego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</si>
</sst>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29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center"/>
    </xf>
    <xf numFmtId="0" fontId="10" fillId="0" borderId="2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4" fontId="15" fillId="3" borderId="35" xfId="0" applyNumberFormat="1" applyFont="1" applyFill="1" applyBorder="1" applyAlignment="1">
      <alignment horizontal="right"/>
    </xf>
    <xf numFmtId="4" fontId="15" fillId="4" borderId="35" xfId="0" applyNumberFormat="1" applyFont="1" applyFill="1" applyBorder="1" applyAlignment="1">
      <alignment horizontal="right"/>
    </xf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4" fontId="17" fillId="0" borderId="38" xfId="0" applyNumberFormat="1" applyFont="1" applyBorder="1" applyAlignment="1">
      <alignment horizontal="right"/>
    </xf>
    <xf numFmtId="4" fontId="15" fillId="4" borderId="34" xfId="0" applyNumberFormat="1" applyFont="1" applyFill="1" applyBorder="1" applyAlignment="1">
      <alignment horizontal="right"/>
    </xf>
    <xf numFmtId="4" fontId="17" fillId="0" borderId="35" xfId="0" applyNumberFormat="1" applyFont="1" applyFill="1" applyBorder="1" applyAlignment="1">
      <alignment horizontal="right"/>
    </xf>
    <xf numFmtId="4" fontId="15" fillId="0" borderId="35" xfId="0" applyNumberFormat="1" applyFont="1" applyFill="1" applyBorder="1" applyAlignment="1">
      <alignment horizontal="right"/>
    </xf>
    <xf numFmtId="4" fontId="15" fillId="3" borderId="44" xfId="0" applyNumberFormat="1" applyFont="1" applyFill="1" applyBorder="1" applyAlignment="1">
      <alignment horizontal="righ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</xf>
    <xf numFmtId="4" fontId="21" fillId="0" borderId="51" xfId="4" applyNumberFormat="1" applyFont="1" applyFill="1" applyBorder="1" applyAlignment="1" applyProtection="1">
      <alignment vertical="center"/>
      <protection locked="0"/>
    </xf>
    <xf numFmtId="4" fontId="21" fillId="0" borderId="52" xfId="4" applyNumberFormat="1" applyFont="1" applyFill="1" applyBorder="1" applyAlignment="1" applyProtection="1">
      <alignment vertical="center"/>
    </xf>
    <xf numFmtId="0" fontId="21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46" xfId="4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  <protection locked="0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9" fillId="0" borderId="0" xfId="0" applyNumberFormat="1" applyFont="1" applyAlignment="1" applyProtection="1">
      <alignment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Alignment="1">
      <alignment horizontal="justify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7" fillId="0" borderId="0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wrapText="1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21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horizontal="right" vertical="center" wrapText="1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0" fontId="23" fillId="0" borderId="0" xfId="0" applyFont="1" applyFill="1" applyBorder="1"/>
    <xf numFmtId="4" fontId="22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right" vertical="center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21" fillId="0" borderId="57" xfId="0" applyNumberFormat="1" applyFont="1" applyFill="1" applyBorder="1" applyAlignment="1">
      <alignment horizontal="right" vertical="center" wrapText="1"/>
    </xf>
    <xf numFmtId="4" fontId="21" fillId="0" borderId="47" xfId="0" applyNumberFormat="1" applyFont="1" applyFill="1" applyBorder="1" applyAlignment="1">
      <alignment horizontal="right"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58" xfId="0" applyNumberFormat="1" applyFont="1" applyFill="1" applyBorder="1" applyAlignment="1">
      <alignment horizontal="right" vertical="center" wrapText="1"/>
    </xf>
    <xf numFmtId="4" fontId="21" fillId="0" borderId="84" xfId="0" applyNumberFormat="1" applyFont="1" applyFill="1" applyBorder="1" applyAlignment="1">
      <alignment horizontal="right" vertical="center" wrapText="1"/>
    </xf>
    <xf numFmtId="4" fontId="21" fillId="0" borderId="83" xfId="0" applyNumberFormat="1" applyFont="1" applyFill="1" applyBorder="1" applyAlignment="1">
      <alignment horizontal="right" vertical="center" wrapText="1"/>
    </xf>
    <xf numFmtId="4" fontId="21" fillId="0" borderId="103" xfId="0" applyNumberFormat="1" applyFont="1" applyFill="1" applyBorder="1" applyAlignment="1">
      <alignment horizontal="right" vertical="center" wrapText="1"/>
    </xf>
    <xf numFmtId="4" fontId="21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4" fontId="27" fillId="0" borderId="0" xfId="0" applyNumberFormat="1" applyFont="1" applyAlignment="1">
      <alignment horizontal="left" vertical="center" wrapText="1"/>
    </xf>
    <xf numFmtId="4" fontId="33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 applyAlignment="1">
      <alignment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6" borderId="3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vertical="center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58" xfId="0" applyNumberFormat="1" applyFont="1" applyFill="1" applyBorder="1" applyAlignment="1" applyProtection="1">
      <alignment horizontal="center" vertical="center"/>
      <protection locked="0"/>
    </xf>
    <xf numFmtId="4" fontId="32" fillId="0" borderId="92" xfId="0" applyNumberFormat="1" applyFont="1" applyBorder="1" applyAlignment="1">
      <alignment horizontal="right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0" fontId="23" fillId="0" borderId="0" xfId="0" applyFont="1" applyAlignment="1">
      <alignment horizontal="center" wrapText="1"/>
    </xf>
    <xf numFmtId="4" fontId="33" fillId="0" borderId="3" xfId="0" applyNumberFormat="1" applyFont="1" applyBorder="1" applyAlignment="1">
      <alignment vertical="center" wrapText="1"/>
    </xf>
    <xf numFmtId="4" fontId="33" fillId="0" borderId="5" xfId="0" applyNumberFormat="1" applyFont="1" applyBorder="1" applyAlignment="1">
      <alignment vertical="center" wrapText="1"/>
    </xf>
    <xf numFmtId="4" fontId="27" fillId="0" borderId="0" xfId="0" applyNumberFormat="1" applyFont="1" applyAlignment="1">
      <alignment horizontal="left" vertical="center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09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7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4" fontId="33" fillId="0" borderId="108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21" fillId="0" borderId="56" xfId="0" applyNumberFormat="1" applyFont="1" applyFill="1" applyBorder="1" applyAlignment="1" applyProtection="1">
      <alignment vertical="center"/>
      <protection locked="0"/>
    </xf>
    <xf numFmtId="4" fontId="21" fillId="0" borderId="57" xfId="0" applyNumberFormat="1" applyFont="1" applyFill="1" applyBorder="1" applyAlignment="1" applyProtection="1">
      <alignment vertical="center"/>
      <protection locked="0"/>
    </xf>
    <xf numFmtId="4" fontId="21" fillId="0" borderId="48" xfId="0" applyNumberFormat="1" applyFont="1" applyFill="1" applyBorder="1" applyAlignment="1" applyProtection="1">
      <alignment vertical="center"/>
      <protection locked="0"/>
    </xf>
    <xf numFmtId="4" fontId="21" fillId="0" borderId="5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0" fontId="8" fillId="0" borderId="0" xfId="0" applyFont="1" applyAlignment="1">
      <alignment horizontal="left" wrapText="1"/>
    </xf>
    <xf numFmtId="0" fontId="0" fillId="0" borderId="0" xfId="0" applyAlignment="1"/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21" fillId="0" borderId="5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92" xfId="0" applyNumberFormat="1" applyFont="1" applyFill="1" applyBorder="1" applyAlignment="1">
      <alignment vertical="center" wrapText="1"/>
    </xf>
    <xf numFmtId="4" fontId="21" fillId="0" borderId="50" xfId="0" applyNumberFormat="1" applyFont="1" applyFill="1" applyBorder="1" applyAlignment="1">
      <alignment vertical="center" wrapText="1"/>
    </xf>
    <xf numFmtId="4" fontId="21" fillId="0" borderId="102" xfId="0" applyNumberFormat="1" applyFont="1" applyFill="1" applyBorder="1" applyAlignment="1">
      <alignment vertical="center" wrapText="1"/>
    </xf>
    <xf numFmtId="4" fontId="21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22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vertical="center"/>
    </xf>
    <xf numFmtId="4" fontId="21" fillId="0" borderId="0" xfId="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21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/>
      <protection locked="0"/>
    </xf>
    <xf numFmtId="4" fontId="21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19" fillId="0" borderId="0" xfId="0" applyNumberFormat="1" applyFont="1" applyBorder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22" fillId="2" borderId="3" xfId="0" applyNumberFormat="1" applyFont="1" applyFill="1" applyBorder="1" applyAlignment="1">
      <alignment horizontal="center"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4" fontId="22" fillId="5" borderId="5" xfId="0" applyNumberFormat="1" applyFont="1" applyFill="1" applyBorder="1" applyAlignment="1">
      <alignment horizontal="center" vertical="center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4" fontId="21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21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0" fontId="31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15" fillId="3" borderId="16" xfId="0" applyFont="1" applyFill="1" applyBorder="1"/>
    <xf numFmtId="0" fontId="15" fillId="3" borderId="19" xfId="0" applyFont="1" applyFill="1" applyBorder="1"/>
    <xf numFmtId="0" fontId="15" fillId="3" borderId="42" xfId="0" applyFont="1" applyFill="1" applyBorder="1"/>
    <xf numFmtId="0" fontId="15" fillId="3" borderId="43" xfId="0" applyFont="1" applyFill="1" applyBorder="1"/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7" fillId="0" borderId="16" xfId="0" applyFont="1" applyFill="1" applyBorder="1"/>
    <xf numFmtId="0" fontId="17" fillId="0" borderId="19" xfId="0" applyFont="1" applyFill="1" applyBorder="1"/>
    <xf numFmtId="0" fontId="15" fillId="0" borderId="16" xfId="0" applyFont="1" applyFill="1" applyBorder="1"/>
    <xf numFmtId="0" fontId="15" fillId="0" borderId="19" xfId="0" applyFont="1" applyFill="1" applyBorder="1"/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17" fillId="0" borderId="16" xfId="0" applyFont="1" applyBorder="1"/>
    <xf numFmtId="0" fontId="17" fillId="0" borderId="19" xfId="0" applyFont="1" applyBorder="1"/>
    <xf numFmtId="0" fontId="15" fillId="4" borderId="16" xfId="0" applyFont="1" applyFill="1" applyBorder="1"/>
    <xf numFmtId="0" fontId="15" fillId="4" borderId="19" xfId="0" applyFont="1" applyFill="1" applyBorder="1"/>
    <xf numFmtId="0" fontId="17" fillId="0" borderId="36" xfId="0" applyFont="1" applyBorder="1"/>
    <xf numFmtId="0" fontId="17" fillId="0" borderId="37" xfId="0" applyFont="1" applyBorder="1"/>
    <xf numFmtId="0" fontId="15" fillId="4" borderId="39" xfId="0" applyFont="1" applyFill="1" applyBorder="1"/>
    <xf numFmtId="0" fontId="15" fillId="4" borderId="40" xfId="0" applyFont="1" applyFill="1" applyBorder="1"/>
    <xf numFmtId="0" fontId="12" fillId="0" borderId="16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12" fillId="0" borderId="17" xfId="0" applyFont="1" applyFill="1" applyBorder="1"/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6" fillId="0" borderId="0" xfId="3" applyNumberFormat="1" applyFont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1" fillId="2" borderId="12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6"/>
  <sheetViews>
    <sheetView tabSelected="1" view="pageLayout" topLeftCell="A2" zoomScale="90" zoomScalePageLayoutView="90" workbookViewId="0">
      <selection activeCell="F3" sqref="F3:J3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13" t="s">
        <v>1</v>
      </c>
      <c r="G3" s="914"/>
      <c r="H3" s="914"/>
      <c r="I3" s="914"/>
      <c r="J3" s="914"/>
    </row>
    <row r="4" spans="1:10" s="8" customFormat="1" ht="15">
      <c r="A4" s="5"/>
      <c r="B4" s="7"/>
      <c r="C4" s="7"/>
      <c r="D4" s="915"/>
      <c r="E4" s="915"/>
    </row>
    <row r="5" spans="1:10" ht="15" customHeight="1">
      <c r="A5" s="597" t="s">
        <v>430</v>
      </c>
      <c r="B5" s="597"/>
      <c r="C5" s="597"/>
      <c r="D5" s="597"/>
      <c r="E5" s="597"/>
      <c r="F5" s="597"/>
      <c r="G5" s="597"/>
      <c r="H5" s="597"/>
      <c r="I5" s="597"/>
    </row>
    <row r="6" spans="1:10" ht="14.25" thickBot="1">
      <c r="A6" s="916"/>
      <c r="B6" s="917"/>
      <c r="C6" s="917"/>
      <c r="D6" s="917"/>
      <c r="E6" s="917"/>
      <c r="F6" s="917"/>
      <c r="G6" s="917"/>
      <c r="H6" s="916"/>
      <c r="I6" s="916"/>
    </row>
    <row r="7" spans="1:10" ht="15" customHeight="1" thickBot="1">
      <c r="A7" s="10"/>
      <c r="B7" s="918" t="s">
        <v>2</v>
      </c>
      <c r="C7" s="919"/>
      <c r="D7" s="919"/>
      <c r="E7" s="919"/>
      <c r="F7" s="919"/>
      <c r="G7" s="920"/>
      <c r="H7" s="11"/>
      <c r="I7" s="11"/>
    </row>
    <row r="8" spans="1:10">
      <c r="A8" s="921" t="s">
        <v>3</v>
      </c>
      <c r="B8" s="923" t="s">
        <v>4</v>
      </c>
      <c r="C8" s="925" t="s">
        <v>5</v>
      </c>
      <c r="D8" s="923" t="s">
        <v>6</v>
      </c>
      <c r="E8" s="927" t="s">
        <v>7</v>
      </c>
      <c r="F8" s="909" t="s">
        <v>8</v>
      </c>
      <c r="G8" s="909" t="s">
        <v>9</v>
      </c>
      <c r="H8" s="909" t="s">
        <v>10</v>
      </c>
      <c r="I8" s="911" t="s">
        <v>11</v>
      </c>
    </row>
    <row r="9" spans="1:10" ht="81.75" customHeight="1">
      <c r="A9" s="922"/>
      <c r="B9" s="924"/>
      <c r="C9" s="926"/>
      <c r="D9" s="924"/>
      <c r="E9" s="928"/>
      <c r="F9" s="910"/>
      <c r="G9" s="910"/>
      <c r="H9" s="910"/>
      <c r="I9" s="912"/>
    </row>
    <row r="10" spans="1:10" s="12" customFormat="1" ht="12.75" customHeight="1">
      <c r="A10" s="896" t="s">
        <v>12</v>
      </c>
      <c r="B10" s="899"/>
      <c r="C10" s="899"/>
      <c r="D10" s="899"/>
      <c r="E10" s="897"/>
      <c r="F10" s="897"/>
      <c r="G10" s="897"/>
      <c r="H10" s="897"/>
      <c r="I10" s="898"/>
    </row>
    <row r="11" spans="1:10" s="12" customFormat="1" ht="12.75">
      <c r="A11" s="13" t="s">
        <v>13</v>
      </c>
      <c r="B11" s="14"/>
      <c r="C11" s="14"/>
      <c r="D11" s="14">
        <v>868330.97</v>
      </c>
      <c r="E11" s="14">
        <v>146212.57</v>
      </c>
      <c r="F11" s="14"/>
      <c r="G11" s="14">
        <v>131983.69</v>
      </c>
      <c r="H11" s="14"/>
      <c r="I11" s="15">
        <f>SUM(B11:H11)</f>
        <v>1146527.23</v>
      </c>
    </row>
    <row r="12" spans="1:10">
      <c r="A12" s="13" t="s">
        <v>14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85919.17</v>
      </c>
      <c r="F12" s="14">
        <f t="shared" si="0"/>
        <v>0</v>
      </c>
      <c r="G12" s="14">
        <f t="shared" si="0"/>
        <v>3140.09</v>
      </c>
      <c r="H12" s="14">
        <f t="shared" si="0"/>
        <v>0</v>
      </c>
      <c r="I12" s="15">
        <f t="shared" si="0"/>
        <v>89059.26</v>
      </c>
    </row>
    <row r="13" spans="1:10">
      <c r="A13" s="16" t="s">
        <v>15</v>
      </c>
      <c r="B13" s="17"/>
      <c r="C13" s="17"/>
      <c r="D13" s="17"/>
      <c r="E13" s="18">
        <f>49999.5+30644.2+5275.47</f>
        <v>85919.17</v>
      </c>
      <c r="F13" s="18"/>
      <c r="G13" s="18">
        <v>3140.09</v>
      </c>
      <c r="H13" s="18"/>
      <c r="I13" s="19">
        <f>SUM(B13:H13)</f>
        <v>89059.26</v>
      </c>
    </row>
    <row r="14" spans="1:10">
      <c r="A14" s="16" t="s">
        <v>16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17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18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19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16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20</v>
      </c>
      <c r="B19" s="14">
        <f t="shared" ref="B19:I19" si="2">B11+B12-B16</f>
        <v>0</v>
      </c>
      <c r="C19" s="14">
        <f t="shared" si="2"/>
        <v>0</v>
      </c>
      <c r="D19" s="14">
        <f t="shared" si="2"/>
        <v>868330.97</v>
      </c>
      <c r="E19" s="14">
        <f t="shared" si="2"/>
        <v>232131.74</v>
      </c>
      <c r="F19" s="14">
        <f t="shared" si="2"/>
        <v>0</v>
      </c>
      <c r="G19" s="14">
        <f t="shared" si="2"/>
        <v>135123.78</v>
      </c>
      <c r="H19" s="14">
        <f t="shared" si="2"/>
        <v>0</v>
      </c>
      <c r="I19" s="15">
        <f t="shared" si="2"/>
        <v>1235586.49</v>
      </c>
    </row>
    <row r="20" spans="1:9">
      <c r="A20" s="896" t="s">
        <v>21</v>
      </c>
      <c r="B20" s="897"/>
      <c r="C20" s="897"/>
      <c r="D20" s="897"/>
      <c r="E20" s="897"/>
      <c r="F20" s="897"/>
      <c r="G20" s="897"/>
      <c r="H20" s="897"/>
      <c r="I20" s="898"/>
    </row>
    <row r="21" spans="1:9">
      <c r="A21" s="13" t="s">
        <v>22</v>
      </c>
      <c r="B21" s="14"/>
      <c r="C21" s="14"/>
      <c r="D21" s="14">
        <v>382811.45</v>
      </c>
      <c r="E21" s="14">
        <v>130367.57</v>
      </c>
      <c r="F21" s="14"/>
      <c r="G21" s="14">
        <v>108505.36</v>
      </c>
      <c r="H21" s="14"/>
      <c r="I21" s="15">
        <f>SUM(B21:H21)</f>
        <v>621684.38</v>
      </c>
    </row>
    <row r="22" spans="1:9">
      <c r="A22" s="13" t="s">
        <v>14</v>
      </c>
      <c r="B22" s="14">
        <f>SUM(B23:B25)</f>
        <v>0</v>
      </c>
      <c r="C22" s="14">
        <f t="shared" ref="C22:I22" si="3">SUM(C23:C25)</f>
        <v>0</v>
      </c>
      <c r="D22" s="14">
        <f t="shared" si="3"/>
        <v>15291.94</v>
      </c>
      <c r="E22" s="14">
        <f t="shared" si="3"/>
        <v>41239.67</v>
      </c>
      <c r="F22" s="14">
        <f t="shared" si="3"/>
        <v>0</v>
      </c>
      <c r="G22" s="14">
        <f t="shared" si="3"/>
        <v>14990.09</v>
      </c>
      <c r="H22" s="14">
        <f t="shared" si="3"/>
        <v>0</v>
      </c>
      <c r="I22" s="15">
        <f t="shared" si="3"/>
        <v>71521.7</v>
      </c>
    </row>
    <row r="23" spans="1:9">
      <c r="A23" s="16" t="s">
        <v>23</v>
      </c>
      <c r="B23" s="18"/>
      <c r="C23" s="18"/>
      <c r="D23" s="18">
        <v>15291.94</v>
      </c>
      <c r="E23" s="18">
        <f>5320</f>
        <v>5320</v>
      </c>
      <c r="F23" s="18"/>
      <c r="G23" s="18">
        <f>11850</f>
        <v>11850</v>
      </c>
      <c r="H23" s="17"/>
      <c r="I23" s="19">
        <f t="shared" ref="I23:I28" si="4">SUM(B23:H23)</f>
        <v>32461.940000000002</v>
      </c>
    </row>
    <row r="24" spans="1:9">
      <c r="A24" s="16" t="s">
        <v>16</v>
      </c>
      <c r="B24" s="17"/>
      <c r="C24" s="17"/>
      <c r="D24" s="18"/>
      <c r="E24" s="18">
        <f>30644.2+5275.47</f>
        <v>35919.67</v>
      </c>
      <c r="F24" s="18"/>
      <c r="G24" s="18">
        <f>3140.09</f>
        <v>3140.09</v>
      </c>
      <c r="H24" s="17"/>
      <c r="I24" s="19">
        <f t="shared" si="4"/>
        <v>39059.759999999995</v>
      </c>
    </row>
    <row r="25" spans="1:9">
      <c r="A25" s="16" t="s">
        <v>17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18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19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16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20</v>
      </c>
      <c r="B29" s="14">
        <f>B21+B22-B26</f>
        <v>0</v>
      </c>
      <c r="C29" s="14">
        <f t="shared" ref="C29:I29" si="6">C21+C22-C26</f>
        <v>0</v>
      </c>
      <c r="D29" s="14">
        <f t="shared" si="6"/>
        <v>398103.39</v>
      </c>
      <c r="E29" s="14">
        <f t="shared" si="6"/>
        <v>171607.24</v>
      </c>
      <c r="F29" s="14">
        <f t="shared" si="6"/>
        <v>0</v>
      </c>
      <c r="G29" s="14">
        <f t="shared" si="6"/>
        <v>123495.45</v>
      </c>
      <c r="H29" s="14">
        <f t="shared" si="6"/>
        <v>0</v>
      </c>
      <c r="I29" s="15">
        <f t="shared" si="6"/>
        <v>693206.08</v>
      </c>
    </row>
    <row r="30" spans="1:9">
      <c r="A30" s="896" t="s">
        <v>24</v>
      </c>
      <c r="B30" s="897"/>
      <c r="C30" s="897"/>
      <c r="D30" s="897"/>
      <c r="E30" s="897"/>
      <c r="F30" s="897"/>
      <c r="G30" s="897"/>
      <c r="H30" s="897"/>
      <c r="I30" s="898"/>
    </row>
    <row r="31" spans="1:9">
      <c r="A31" s="13" t="s">
        <v>22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25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26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20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896" t="s">
        <v>27</v>
      </c>
      <c r="B35" s="899"/>
      <c r="C35" s="899"/>
      <c r="D35" s="899"/>
      <c r="E35" s="899"/>
      <c r="F35" s="899"/>
      <c r="G35" s="899"/>
      <c r="H35" s="899"/>
      <c r="I35" s="898"/>
    </row>
    <row r="36" spans="1:9">
      <c r="A36" s="25" t="s">
        <v>22</v>
      </c>
      <c r="B36" s="26">
        <f t="shared" ref="B36:I36" si="8">B11-B21-B31</f>
        <v>0</v>
      </c>
      <c r="C36" s="26">
        <f t="shared" si="8"/>
        <v>0</v>
      </c>
      <c r="D36" s="26">
        <f t="shared" si="8"/>
        <v>485519.51999999996</v>
      </c>
      <c r="E36" s="26">
        <f t="shared" si="8"/>
        <v>15845</v>
      </c>
      <c r="F36" s="26">
        <f t="shared" si="8"/>
        <v>0</v>
      </c>
      <c r="G36" s="26">
        <f t="shared" si="8"/>
        <v>23478.33</v>
      </c>
      <c r="H36" s="26">
        <f t="shared" si="8"/>
        <v>0</v>
      </c>
      <c r="I36" s="27">
        <f t="shared" si="8"/>
        <v>524842.85</v>
      </c>
    </row>
    <row r="37" spans="1:9" ht="14.25" thickBot="1">
      <c r="A37" s="28" t="s">
        <v>20</v>
      </c>
      <c r="B37" s="29">
        <f>B19-B29-B34</f>
        <v>0</v>
      </c>
      <c r="C37" s="29">
        <f t="shared" ref="C37:I37" si="9">C19-C29-C34</f>
        <v>0</v>
      </c>
      <c r="D37" s="29">
        <f t="shared" si="9"/>
        <v>470227.57999999996</v>
      </c>
      <c r="E37" s="29">
        <f t="shared" si="9"/>
        <v>60524.5</v>
      </c>
      <c r="F37" s="29">
        <f t="shared" si="9"/>
        <v>0</v>
      </c>
      <c r="G37" s="29">
        <f t="shared" si="9"/>
        <v>11628.330000000002</v>
      </c>
      <c r="H37" s="29">
        <f t="shared" si="9"/>
        <v>0</v>
      </c>
      <c r="I37" s="30">
        <f t="shared" si="9"/>
        <v>542380.41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28</v>
      </c>
      <c r="B46" s="34"/>
    </row>
    <row r="47" spans="1:9" ht="14.25" thickBot="1">
      <c r="A47"/>
      <c r="B47"/>
    </row>
    <row r="48" spans="1:9" ht="21.75" customHeight="1">
      <c r="A48" s="900" t="s">
        <v>29</v>
      </c>
      <c r="B48" s="901"/>
      <c r="C48" s="902" t="s">
        <v>30</v>
      </c>
    </row>
    <row r="49" spans="1:3" ht="13.5" customHeight="1">
      <c r="A49" s="905"/>
      <c r="B49" s="906"/>
      <c r="C49" s="903"/>
    </row>
    <row r="50" spans="1:3" ht="29.25" customHeight="1">
      <c r="A50" s="907"/>
      <c r="B50" s="908"/>
      <c r="C50" s="904"/>
    </row>
    <row r="51" spans="1:3" ht="15">
      <c r="A51" s="886" t="s">
        <v>12</v>
      </c>
      <c r="B51" s="887"/>
      <c r="C51" s="881"/>
    </row>
    <row r="52" spans="1:3" ht="15">
      <c r="A52" s="871" t="s">
        <v>13</v>
      </c>
      <c r="B52" s="872"/>
      <c r="C52" s="35">
        <v>6293.44</v>
      </c>
    </row>
    <row r="53" spans="1:3" ht="15">
      <c r="A53" s="890" t="s">
        <v>14</v>
      </c>
      <c r="B53" s="891"/>
      <c r="C53" s="36">
        <f>SUM(C54:C55)</f>
        <v>0</v>
      </c>
    </row>
    <row r="54" spans="1:3" ht="15">
      <c r="A54" s="888" t="s">
        <v>15</v>
      </c>
      <c r="B54" s="889"/>
      <c r="C54" s="37"/>
    </row>
    <row r="55" spans="1:3" ht="15">
      <c r="A55" s="888" t="s">
        <v>16</v>
      </c>
      <c r="B55" s="889"/>
      <c r="C55" s="37"/>
    </row>
    <row r="56" spans="1:3" ht="15">
      <c r="A56" s="890" t="s">
        <v>18</v>
      </c>
      <c r="B56" s="891"/>
      <c r="C56" s="36">
        <f>SUM(C57:C58)</f>
        <v>0</v>
      </c>
    </row>
    <row r="57" spans="1:3" ht="15">
      <c r="A57" s="888" t="s">
        <v>19</v>
      </c>
      <c r="B57" s="889"/>
      <c r="C57" s="37"/>
    </row>
    <row r="58" spans="1:3" ht="15">
      <c r="A58" s="888" t="s">
        <v>16</v>
      </c>
      <c r="B58" s="889"/>
      <c r="C58" s="37"/>
    </row>
    <row r="59" spans="1:3" ht="15">
      <c r="A59" s="890" t="s">
        <v>31</v>
      </c>
      <c r="B59" s="891"/>
      <c r="C59" s="36">
        <f>C52+C53-C56</f>
        <v>6293.44</v>
      </c>
    </row>
    <row r="60" spans="1:3" ht="15">
      <c r="A60" s="886" t="s">
        <v>21</v>
      </c>
      <c r="B60" s="887"/>
      <c r="C60" s="881"/>
    </row>
    <row r="61" spans="1:3" ht="15">
      <c r="A61" s="871" t="s">
        <v>22</v>
      </c>
      <c r="B61" s="872"/>
      <c r="C61" s="35">
        <v>6293.44</v>
      </c>
    </row>
    <row r="62" spans="1:3" ht="15">
      <c r="A62" s="890" t="s">
        <v>14</v>
      </c>
      <c r="B62" s="891"/>
      <c r="C62" s="36">
        <f>SUM(C63:C64)</f>
        <v>0</v>
      </c>
    </row>
    <row r="63" spans="1:3" ht="15">
      <c r="A63" s="888" t="s">
        <v>23</v>
      </c>
      <c r="B63" s="889"/>
      <c r="C63" s="37"/>
    </row>
    <row r="64" spans="1:3" ht="15">
      <c r="A64" s="888" t="s">
        <v>16</v>
      </c>
      <c r="B64" s="889"/>
      <c r="C64" s="38"/>
    </row>
    <row r="65" spans="1:3" ht="15">
      <c r="A65" s="890" t="s">
        <v>18</v>
      </c>
      <c r="B65" s="891"/>
      <c r="C65" s="36">
        <f>SUM(C66:C67)</f>
        <v>0</v>
      </c>
    </row>
    <row r="66" spans="1:3" ht="15">
      <c r="A66" s="888" t="s">
        <v>19</v>
      </c>
      <c r="B66" s="889"/>
      <c r="C66" s="37"/>
    </row>
    <row r="67" spans="1:3" ht="15">
      <c r="A67" s="892" t="s">
        <v>16</v>
      </c>
      <c r="B67" s="893"/>
      <c r="C67" s="39"/>
    </row>
    <row r="68" spans="1:3" ht="15">
      <c r="A68" s="894" t="s">
        <v>20</v>
      </c>
      <c r="B68" s="895"/>
      <c r="C68" s="40">
        <f>C61+C62-C65</f>
        <v>6293.44</v>
      </c>
    </row>
    <row r="69" spans="1:3" ht="15">
      <c r="A69" s="879" t="s">
        <v>24</v>
      </c>
      <c r="B69" s="880"/>
      <c r="C69" s="881"/>
    </row>
    <row r="70" spans="1:3" ht="15">
      <c r="A70" s="871" t="s">
        <v>22</v>
      </c>
      <c r="B70" s="872"/>
      <c r="C70" s="35"/>
    </row>
    <row r="71" spans="1:3" ht="15">
      <c r="A71" s="882" t="s">
        <v>25</v>
      </c>
      <c r="B71" s="883"/>
      <c r="C71" s="41"/>
    </row>
    <row r="72" spans="1:3" ht="15">
      <c r="A72" s="882" t="s">
        <v>26</v>
      </c>
      <c r="B72" s="883"/>
      <c r="C72" s="41"/>
    </row>
    <row r="73" spans="1:3" ht="15">
      <c r="A73" s="884" t="s">
        <v>31</v>
      </c>
      <c r="B73" s="885"/>
      <c r="C73" s="42">
        <f>C70+C71-C72</f>
        <v>0</v>
      </c>
    </row>
    <row r="74" spans="1:3" ht="15">
      <c r="A74" s="886" t="s">
        <v>27</v>
      </c>
      <c r="B74" s="887"/>
      <c r="C74" s="881"/>
    </row>
    <row r="75" spans="1:3" ht="15">
      <c r="A75" s="871" t="s">
        <v>22</v>
      </c>
      <c r="B75" s="872"/>
      <c r="C75" s="35">
        <f>C52-C61-C70</f>
        <v>0</v>
      </c>
    </row>
    <row r="76" spans="1:3" ht="15.75" thickBot="1">
      <c r="A76" s="873" t="s">
        <v>20</v>
      </c>
      <c r="B76" s="874"/>
      <c r="C76" s="43">
        <f>C59-C68-C73</f>
        <v>0</v>
      </c>
    </row>
    <row r="92" spans="1:5" ht="15">
      <c r="A92" s="875" t="s">
        <v>32</v>
      </c>
      <c r="B92" s="876"/>
      <c r="C92" s="876"/>
      <c r="D92" s="876"/>
      <c r="E92" s="876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33</v>
      </c>
      <c r="B94" s="47" t="s">
        <v>34</v>
      </c>
      <c r="C94" s="47" t="s">
        <v>35</v>
      </c>
      <c r="D94" s="47" t="s">
        <v>36</v>
      </c>
      <c r="E94" s="48" t="s">
        <v>37</v>
      </c>
    </row>
    <row r="95" spans="1:5" ht="14.25" thickBot="1">
      <c r="A95" s="49" t="s">
        <v>12</v>
      </c>
      <c r="B95" s="50"/>
      <c r="C95" s="50"/>
      <c r="D95" s="50"/>
      <c r="E95" s="51"/>
    </row>
    <row r="96" spans="1:5" ht="25.5">
      <c r="A96" s="52" t="s">
        <v>38</v>
      </c>
      <c r="B96" s="53"/>
      <c r="C96" s="53"/>
      <c r="D96" s="53"/>
      <c r="E96" s="54">
        <f>B96+C96+D96</f>
        <v>0</v>
      </c>
    </row>
    <row r="97" spans="1:5">
      <c r="A97" s="55" t="s">
        <v>25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39</v>
      </c>
      <c r="B98" s="59"/>
      <c r="C98" s="59"/>
      <c r="D98" s="59"/>
      <c r="E98" s="60">
        <f>B98+C98+D98</f>
        <v>0</v>
      </c>
    </row>
    <row r="99" spans="1:5">
      <c r="A99" s="58" t="s">
        <v>40</v>
      </c>
      <c r="B99" s="59"/>
      <c r="C99" s="59"/>
      <c r="D99" s="59"/>
      <c r="E99" s="60">
        <f>B99+C99+D99</f>
        <v>0</v>
      </c>
    </row>
    <row r="100" spans="1:5">
      <c r="A100" s="55" t="s">
        <v>26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41</v>
      </c>
      <c r="B101" s="59"/>
      <c r="C101" s="59"/>
      <c r="D101" s="59"/>
      <c r="E101" s="60">
        <f>B101+C101+D101</f>
        <v>0</v>
      </c>
    </row>
    <row r="102" spans="1:5">
      <c r="A102" s="58" t="s">
        <v>42</v>
      </c>
      <c r="B102" s="59"/>
      <c r="C102" s="59"/>
      <c r="D102" s="59"/>
      <c r="E102" s="60">
        <f>B102+C102+D102</f>
        <v>0</v>
      </c>
    </row>
    <row r="103" spans="1:5">
      <c r="A103" s="61" t="s">
        <v>43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44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45</v>
      </c>
      <c r="B105" s="66"/>
      <c r="C105" s="66"/>
      <c r="D105" s="66"/>
      <c r="E105" s="67"/>
    </row>
    <row r="106" spans="1:5">
      <c r="A106" s="52" t="s">
        <v>46</v>
      </c>
      <c r="B106" s="53"/>
      <c r="C106" s="53"/>
      <c r="D106" s="53"/>
      <c r="E106" s="54">
        <f>B106+C106+D106</f>
        <v>0</v>
      </c>
    </row>
    <row r="107" spans="1:5">
      <c r="A107" s="55" t="s">
        <v>25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47</v>
      </c>
      <c r="B108" s="59"/>
      <c r="C108" s="59"/>
      <c r="D108" s="59"/>
      <c r="E108" s="60">
        <f>B108+C108+D108</f>
        <v>0</v>
      </c>
    </row>
    <row r="109" spans="1:5">
      <c r="A109" s="55" t="s">
        <v>26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48</v>
      </c>
      <c r="B110" s="59"/>
      <c r="C110" s="59"/>
      <c r="D110" s="59"/>
      <c r="E110" s="60">
        <f>B110+C110+D110</f>
        <v>0</v>
      </c>
    </row>
    <row r="111" spans="1:5">
      <c r="A111" s="58" t="s">
        <v>49</v>
      </c>
      <c r="B111" s="59"/>
      <c r="C111" s="59"/>
      <c r="D111" s="59"/>
      <c r="E111" s="60">
        <f>B111+C111+D111</f>
        <v>0</v>
      </c>
    </row>
    <row r="112" spans="1:5">
      <c r="A112" s="68" t="s">
        <v>50</v>
      </c>
      <c r="B112" s="59"/>
      <c r="C112" s="59"/>
      <c r="D112" s="59"/>
      <c r="E112" s="60">
        <f>B112+C112+D112</f>
        <v>0</v>
      </c>
    </row>
    <row r="113" spans="1:9" ht="14.25" thickBot="1">
      <c r="A113" s="62" t="s">
        <v>51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9" ht="36.75" customHeight="1">
      <c r="A117" s="597" t="s">
        <v>52</v>
      </c>
      <c r="B117" s="853"/>
      <c r="C117" s="853"/>
    </row>
    <row r="118" spans="1:9">
      <c r="A118" s="877"/>
      <c r="B118" s="878"/>
      <c r="C118" s="878"/>
    </row>
    <row r="119" spans="1:9">
      <c r="A119" s="69" t="s">
        <v>53</v>
      </c>
      <c r="B119" s="69" t="s">
        <v>54</v>
      </c>
      <c r="C119" s="69" t="s">
        <v>55</v>
      </c>
    </row>
    <row r="120" spans="1:9">
      <c r="A120" s="70" t="s">
        <v>56</v>
      </c>
      <c r="B120" s="71"/>
      <c r="C120" s="71"/>
    </row>
    <row r="121" spans="1:9">
      <c r="A121" s="72" t="s">
        <v>57</v>
      </c>
      <c r="B121" s="72"/>
      <c r="C121" s="72"/>
    </row>
    <row r="122" spans="1:9">
      <c r="A122" s="73" t="s">
        <v>58</v>
      </c>
      <c r="B122" s="74"/>
      <c r="C122" s="75"/>
    </row>
    <row r="123" spans="1:9">
      <c r="A123" s="76"/>
      <c r="B123" s="77"/>
      <c r="C123" s="78"/>
    </row>
    <row r="124" spans="1:9">
      <c r="A124" s="76"/>
      <c r="B124" s="77"/>
      <c r="C124" s="78"/>
    </row>
    <row r="126" spans="1:9" ht="15">
      <c r="A126" s="597" t="s">
        <v>59</v>
      </c>
      <c r="B126" s="853"/>
      <c r="C126" s="853"/>
      <c r="D126" s="598"/>
      <c r="E126" s="598"/>
      <c r="F126" s="598"/>
      <c r="G126" s="598"/>
    </row>
    <row r="127" spans="1:9" ht="14.25" thickBot="1">
      <c r="A127" s="864"/>
      <c r="B127" s="865"/>
      <c r="C127" s="865"/>
    </row>
    <row r="128" spans="1:9" ht="13.5" customHeight="1">
      <c r="A128" s="866"/>
      <c r="B128" s="868" t="s">
        <v>60</v>
      </c>
      <c r="C128" s="869"/>
      <c r="D128" s="869"/>
      <c r="E128" s="869"/>
      <c r="F128" s="870"/>
      <c r="G128" s="868" t="s">
        <v>61</v>
      </c>
      <c r="H128" s="869"/>
      <c r="I128" s="870"/>
    </row>
    <row r="129" spans="1:9" ht="51">
      <c r="A129" s="867"/>
      <c r="B129" s="79" t="s">
        <v>62</v>
      </c>
      <c r="C129" s="80" t="s">
        <v>63</v>
      </c>
      <c r="D129" s="80" t="s">
        <v>64</v>
      </c>
      <c r="E129" s="80" t="s">
        <v>65</v>
      </c>
      <c r="F129" s="81" t="s">
        <v>66</v>
      </c>
      <c r="G129" s="82" t="s">
        <v>67</v>
      </c>
      <c r="H129" s="83" t="s">
        <v>68</v>
      </c>
      <c r="I129" s="84" t="s">
        <v>69</v>
      </c>
    </row>
    <row r="130" spans="1:9">
      <c r="A130" s="85" t="s">
        <v>54</v>
      </c>
      <c r="B130" s="86"/>
      <c r="C130" s="87"/>
      <c r="D130" s="87"/>
      <c r="E130" s="88"/>
      <c r="F130" s="89"/>
      <c r="G130" s="90"/>
      <c r="H130" s="87"/>
      <c r="I130" s="91"/>
    </row>
    <row r="131" spans="1:9" ht="36">
      <c r="A131" s="92" t="s">
        <v>70</v>
      </c>
      <c r="B131" s="93"/>
      <c r="C131" s="94"/>
      <c r="D131" s="94"/>
      <c r="E131" s="88"/>
      <c r="F131" s="89"/>
      <c r="G131" s="90"/>
      <c r="H131" s="94"/>
      <c r="I131" s="95"/>
    </row>
    <row r="132" spans="1:9" ht="36.75" thickBot="1">
      <c r="A132" s="96" t="s">
        <v>71</v>
      </c>
      <c r="B132" s="97"/>
      <c r="C132" s="98"/>
      <c r="D132" s="98"/>
      <c r="E132" s="88"/>
      <c r="F132" s="89"/>
      <c r="G132" s="90"/>
      <c r="H132" s="98"/>
      <c r="I132" s="99"/>
    </row>
    <row r="133" spans="1:9" ht="15.75" thickBot="1">
      <c r="A133" s="100" t="s">
        <v>55</v>
      </c>
      <c r="B133" s="101">
        <f t="shared" ref="B133:I133" si="10">B130+B131-B132</f>
        <v>0</v>
      </c>
      <c r="C133" s="102">
        <f t="shared" si="10"/>
        <v>0</v>
      </c>
      <c r="D133" s="102">
        <f t="shared" si="10"/>
        <v>0</v>
      </c>
      <c r="E133" s="103">
        <f t="shared" si="10"/>
        <v>0</v>
      </c>
      <c r="F133" s="104">
        <f t="shared" si="10"/>
        <v>0</v>
      </c>
      <c r="G133" s="105">
        <f t="shared" si="10"/>
        <v>0</v>
      </c>
      <c r="H133" s="106">
        <f t="shared" si="10"/>
        <v>0</v>
      </c>
      <c r="I133" s="107">
        <f t="shared" si="10"/>
        <v>0</v>
      </c>
    </row>
    <row r="137" spans="1:9" ht="15">
      <c r="A137" s="597" t="s">
        <v>72</v>
      </c>
      <c r="B137" s="853"/>
      <c r="C137" s="853"/>
    </row>
    <row r="138" spans="1:9" ht="14.25" thickBot="1">
      <c r="A138" s="864"/>
      <c r="B138" s="865"/>
      <c r="C138" s="865"/>
    </row>
    <row r="139" spans="1:9">
      <c r="A139" s="108" t="s">
        <v>53</v>
      </c>
      <c r="B139" s="109" t="s">
        <v>54</v>
      </c>
      <c r="C139" s="110" t="s">
        <v>55</v>
      </c>
    </row>
    <row r="140" spans="1:9" ht="26.25" thickBot="1">
      <c r="A140" s="111" t="s">
        <v>73</v>
      </c>
      <c r="B140" s="112"/>
      <c r="C140" s="113"/>
    </row>
    <row r="144" spans="1:9" ht="50.25" customHeight="1">
      <c r="A144" s="597" t="s">
        <v>74</v>
      </c>
      <c r="B144" s="853"/>
      <c r="C144" s="853"/>
      <c r="D144" s="598"/>
    </row>
    <row r="145" spans="1:4" ht="14.25" thickBot="1">
      <c r="A145" s="854"/>
      <c r="B145" s="855"/>
      <c r="C145" s="855"/>
    </row>
    <row r="146" spans="1:4">
      <c r="A146" s="856" t="s">
        <v>33</v>
      </c>
      <c r="B146" s="857"/>
      <c r="C146" s="109" t="s">
        <v>54</v>
      </c>
      <c r="D146" s="110" t="s">
        <v>55</v>
      </c>
    </row>
    <row r="147" spans="1:4" ht="66" customHeight="1">
      <c r="A147" s="858" t="s">
        <v>75</v>
      </c>
      <c r="B147" s="859"/>
      <c r="C147" s="71">
        <f>C149+SUM(C150:C153)</f>
        <v>0</v>
      </c>
      <c r="D147" s="114">
        <f>D149+SUM(D150:D153)</f>
        <v>0</v>
      </c>
    </row>
    <row r="148" spans="1:4">
      <c r="A148" s="860" t="s">
        <v>57</v>
      </c>
      <c r="B148" s="861"/>
      <c r="C148" s="115"/>
      <c r="D148" s="116"/>
    </row>
    <row r="149" spans="1:4">
      <c r="A149" s="862" t="s">
        <v>4</v>
      </c>
      <c r="B149" s="863"/>
      <c r="C149" s="117"/>
      <c r="D149" s="118"/>
    </row>
    <row r="150" spans="1:4">
      <c r="A150" s="850" t="s">
        <v>6</v>
      </c>
      <c r="B150" s="851"/>
      <c r="C150" s="119"/>
      <c r="D150" s="120"/>
    </row>
    <row r="151" spans="1:4">
      <c r="A151" s="850" t="s">
        <v>7</v>
      </c>
      <c r="B151" s="851"/>
      <c r="C151" s="119"/>
      <c r="D151" s="120"/>
    </row>
    <row r="152" spans="1:4">
      <c r="A152" s="850" t="s">
        <v>8</v>
      </c>
      <c r="B152" s="851"/>
      <c r="C152" s="119"/>
      <c r="D152" s="120"/>
    </row>
    <row r="153" spans="1:4">
      <c r="A153" s="850" t="s">
        <v>9</v>
      </c>
      <c r="B153" s="851"/>
      <c r="C153" s="119"/>
      <c r="D153" s="120"/>
    </row>
    <row r="163" spans="1:9">
      <c r="A163" s="505" t="s">
        <v>76</v>
      </c>
      <c r="B163" s="710"/>
      <c r="C163" s="710"/>
      <c r="D163" s="710"/>
      <c r="E163" s="710"/>
      <c r="F163" s="710"/>
      <c r="G163" s="710"/>
      <c r="H163" s="710"/>
      <c r="I163" s="710"/>
    </row>
    <row r="164" spans="1:9" ht="16.5" thickBot="1">
      <c r="A164" s="121"/>
      <c r="B164" s="122"/>
      <c r="C164" s="122"/>
      <c r="D164" s="122"/>
      <c r="E164" s="122" t="s">
        <v>77</v>
      </c>
      <c r="F164" s="123"/>
      <c r="G164" s="123"/>
      <c r="H164" s="123"/>
      <c r="I164" s="123"/>
    </row>
    <row r="165" spans="1:9" ht="96" customHeight="1" thickBot="1">
      <c r="A165" s="810" t="s">
        <v>78</v>
      </c>
      <c r="B165" s="852"/>
      <c r="C165" s="124" t="s">
        <v>79</v>
      </c>
      <c r="D165" s="125" t="s">
        <v>80</v>
      </c>
      <c r="E165" s="124" t="s">
        <v>81</v>
      </c>
      <c r="F165" s="126" t="s">
        <v>82</v>
      </c>
      <c r="G165" s="124" t="s">
        <v>83</v>
      </c>
      <c r="H165" s="124" t="s">
        <v>84</v>
      </c>
      <c r="I165" s="127" t="s">
        <v>85</v>
      </c>
    </row>
    <row r="166" spans="1:9" ht="26.25" customHeight="1">
      <c r="A166" s="128"/>
      <c r="B166" s="129" t="s">
        <v>54</v>
      </c>
      <c r="C166" s="130"/>
      <c r="D166" s="131"/>
      <c r="E166" s="132"/>
      <c r="F166" s="131"/>
      <c r="G166" s="132"/>
      <c r="H166" s="132"/>
      <c r="I166" s="133"/>
    </row>
    <row r="167" spans="1:9" ht="15" customHeight="1">
      <c r="A167" s="134"/>
      <c r="B167" s="135" t="s">
        <v>86</v>
      </c>
      <c r="C167" s="136"/>
      <c r="D167" s="137"/>
      <c r="E167" s="138"/>
      <c r="F167" s="137"/>
      <c r="G167" s="138"/>
      <c r="H167" s="138"/>
      <c r="I167" s="139"/>
    </row>
    <row r="168" spans="1:9">
      <c r="A168" s="140" t="s">
        <v>87</v>
      </c>
      <c r="B168" s="141"/>
      <c r="C168" s="142"/>
      <c r="D168" s="143"/>
      <c r="E168" s="144"/>
      <c r="F168" s="143"/>
      <c r="G168" s="144"/>
      <c r="H168" s="144"/>
      <c r="I168" s="145"/>
    </row>
    <row r="169" spans="1:9">
      <c r="A169" s="140" t="s">
        <v>88</v>
      </c>
      <c r="B169" s="141"/>
      <c r="C169" s="142"/>
      <c r="D169" s="143"/>
      <c r="E169" s="144"/>
      <c r="F169" s="143"/>
      <c r="G169" s="144"/>
      <c r="H169" s="144"/>
      <c r="I169" s="145"/>
    </row>
    <row r="170" spans="1:9" ht="14.25" thickBot="1">
      <c r="A170" s="146" t="s">
        <v>89</v>
      </c>
      <c r="B170" s="147"/>
      <c r="C170" s="148"/>
      <c r="D170" s="149"/>
      <c r="E170" s="150"/>
      <c r="F170" s="149"/>
      <c r="G170" s="150"/>
      <c r="H170" s="150"/>
      <c r="I170" s="151"/>
    </row>
    <row r="171" spans="1:9" ht="14.25" thickBot="1">
      <c r="A171" s="152"/>
      <c r="B171" s="153" t="s">
        <v>90</v>
      </c>
      <c r="C171" s="154"/>
      <c r="D171" s="154"/>
      <c r="E171" s="154">
        <f>SUM(E168:E170)</f>
        <v>0</v>
      </c>
      <c r="F171" s="154">
        <f>SUM(F168:F170)</f>
        <v>0</v>
      </c>
      <c r="G171" s="154">
        <f>SUM(G168:G170)</f>
        <v>0</v>
      </c>
      <c r="H171" s="154"/>
      <c r="I171" s="154"/>
    </row>
    <row r="172" spans="1:9" ht="93" customHeight="1" thickBot="1">
      <c r="A172" s="810" t="s">
        <v>78</v>
      </c>
      <c r="B172" s="811"/>
      <c r="C172" s="124" t="s">
        <v>79</v>
      </c>
      <c r="D172" s="125" t="s">
        <v>80</v>
      </c>
      <c r="E172" s="124" t="s">
        <v>81</v>
      </c>
      <c r="F172" s="126" t="s">
        <v>82</v>
      </c>
      <c r="G172" s="124" t="s">
        <v>83</v>
      </c>
      <c r="H172" s="124" t="s">
        <v>84</v>
      </c>
      <c r="I172" s="127" t="s">
        <v>85</v>
      </c>
    </row>
    <row r="173" spans="1:9" ht="14.25" thickBot="1">
      <c r="A173" s="155"/>
      <c r="B173" s="156" t="s">
        <v>55</v>
      </c>
      <c r="C173" s="157"/>
      <c r="D173" s="158"/>
      <c r="E173" s="159"/>
      <c r="F173" s="158"/>
      <c r="G173" s="159"/>
      <c r="H173" s="159"/>
      <c r="I173" s="160"/>
    </row>
    <row r="174" spans="1:9">
      <c r="A174" s="134"/>
      <c r="B174" s="135" t="s">
        <v>86</v>
      </c>
      <c r="C174" s="136"/>
      <c r="D174" s="137"/>
      <c r="E174" s="138"/>
      <c r="F174" s="137"/>
      <c r="G174" s="138"/>
      <c r="H174" s="138"/>
      <c r="I174" s="139"/>
    </row>
    <row r="175" spans="1:9">
      <c r="A175" s="140" t="s">
        <v>87</v>
      </c>
      <c r="B175" s="141"/>
      <c r="C175" s="142"/>
      <c r="D175" s="143"/>
      <c r="E175" s="144"/>
      <c r="F175" s="143"/>
      <c r="G175" s="144"/>
      <c r="H175" s="144"/>
      <c r="I175" s="145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 ht="14.25" thickBot="1">
      <c r="A177" s="146" t="s">
        <v>89</v>
      </c>
      <c r="B177" s="147"/>
      <c r="C177" s="148"/>
      <c r="D177" s="149"/>
      <c r="E177" s="150"/>
      <c r="F177" s="149"/>
      <c r="G177" s="150"/>
      <c r="H177" s="150"/>
      <c r="I177" s="151"/>
    </row>
    <row r="178" spans="1:9" ht="14.25" thickBot="1">
      <c r="A178" s="161"/>
      <c r="B178" s="153" t="s">
        <v>90</v>
      </c>
      <c r="C178" s="154"/>
      <c r="D178" s="162"/>
      <c r="E178" s="154">
        <f>SUM(E175:E177)</f>
        <v>0</v>
      </c>
      <c r="F178" s="154">
        <f>SUM(F175:F177)</f>
        <v>0</v>
      </c>
      <c r="G178" s="154">
        <f>SUM(G175:G177)</f>
        <v>0</v>
      </c>
      <c r="H178" s="154"/>
      <c r="I178" s="163"/>
    </row>
    <row r="182" spans="1:9" ht="15">
      <c r="A182" s="840" t="s">
        <v>91</v>
      </c>
      <c r="B182" s="841"/>
      <c r="C182" s="841"/>
      <c r="D182" s="841"/>
      <c r="E182" s="841"/>
      <c r="F182" s="841"/>
      <c r="G182" s="841"/>
      <c r="H182" s="841"/>
      <c r="I182" s="841"/>
    </row>
    <row r="183" spans="1:9" ht="14.25" thickBot="1">
      <c r="A183" s="164"/>
      <c r="B183" s="165"/>
      <c r="C183" s="165"/>
      <c r="D183" s="165"/>
      <c r="E183" s="164"/>
      <c r="F183" s="164"/>
      <c r="G183" s="164"/>
      <c r="H183" s="164"/>
      <c r="I183" s="164"/>
    </row>
    <row r="184" spans="1:9" ht="14.25" thickBot="1">
      <c r="A184" s="842" t="s">
        <v>92</v>
      </c>
      <c r="B184" s="843"/>
      <c r="C184" s="843"/>
      <c r="D184" s="844"/>
      <c r="E184" s="742" t="s">
        <v>54</v>
      </c>
      <c r="F184" s="549" t="s">
        <v>93</v>
      </c>
      <c r="G184" s="550"/>
      <c r="H184" s="551"/>
      <c r="I184" s="848" t="s">
        <v>55</v>
      </c>
    </row>
    <row r="185" spans="1:9" ht="26.25" thickBot="1">
      <c r="A185" s="845"/>
      <c r="B185" s="846"/>
      <c r="C185" s="846"/>
      <c r="D185" s="847"/>
      <c r="E185" s="743"/>
      <c r="F185" s="166" t="s">
        <v>25</v>
      </c>
      <c r="G185" s="167" t="s">
        <v>94</v>
      </c>
      <c r="H185" s="166" t="s">
        <v>95</v>
      </c>
      <c r="I185" s="849"/>
    </row>
    <row r="186" spans="1:9">
      <c r="A186" s="168">
        <v>1</v>
      </c>
      <c r="B186" s="774" t="s">
        <v>64</v>
      </c>
      <c r="C186" s="830"/>
      <c r="D186" s="775"/>
      <c r="E186" s="169"/>
      <c r="F186" s="170"/>
      <c r="G186" s="170"/>
      <c r="H186" s="170"/>
      <c r="I186" s="171">
        <f>E186+F186-G186-H186</f>
        <v>0</v>
      </c>
    </row>
    <row r="187" spans="1:9">
      <c r="A187" s="172"/>
      <c r="B187" s="831" t="s">
        <v>96</v>
      </c>
      <c r="C187" s="832"/>
      <c r="D187" s="833"/>
      <c r="E187" s="173"/>
      <c r="F187" s="174"/>
      <c r="G187" s="174"/>
      <c r="H187" s="174"/>
      <c r="I187" s="175">
        <f>E187+F187-G187-H187</f>
        <v>0</v>
      </c>
    </row>
    <row r="188" spans="1:9">
      <c r="A188" s="176" t="s">
        <v>97</v>
      </c>
      <c r="B188" s="834" t="s">
        <v>98</v>
      </c>
      <c r="C188" s="835"/>
      <c r="D188" s="836"/>
      <c r="E188" s="177">
        <v>49.78</v>
      </c>
      <c r="F188" s="178"/>
      <c r="G188" s="178"/>
      <c r="H188" s="178"/>
      <c r="I188" s="179">
        <f>E188+F188-G188-H188</f>
        <v>49.78</v>
      </c>
    </row>
    <row r="189" spans="1:9">
      <c r="A189" s="176"/>
      <c r="B189" s="831" t="s">
        <v>96</v>
      </c>
      <c r="C189" s="832"/>
      <c r="D189" s="833"/>
      <c r="E189" s="180"/>
      <c r="F189" s="178"/>
      <c r="G189" s="178"/>
      <c r="H189" s="178"/>
      <c r="I189" s="178">
        <f>E189+F189-G189-H189</f>
        <v>0</v>
      </c>
    </row>
    <row r="190" spans="1:9" ht="14.25" thickBot="1">
      <c r="A190" s="181" t="s">
        <v>99</v>
      </c>
      <c r="B190" s="834" t="s">
        <v>100</v>
      </c>
      <c r="C190" s="835"/>
      <c r="D190" s="836"/>
      <c r="E190" s="177"/>
      <c r="F190" s="178"/>
      <c r="G190" s="178"/>
      <c r="H190" s="178"/>
      <c r="I190" s="174">
        <f>E190+F190-G190-H190</f>
        <v>0</v>
      </c>
    </row>
    <row r="191" spans="1:9" ht="14.25" thickBot="1">
      <c r="A191" s="837" t="s">
        <v>101</v>
      </c>
      <c r="B191" s="838"/>
      <c r="C191" s="838"/>
      <c r="D191" s="839"/>
      <c r="E191" s="182">
        <f>E186+E188+E190</f>
        <v>49.78</v>
      </c>
      <c r="F191" s="182">
        <f>F186+F188+F190</f>
        <v>0</v>
      </c>
      <c r="G191" s="182">
        <f>G186+G188+G190</f>
        <v>0</v>
      </c>
      <c r="H191" s="182">
        <f>H186+H188+H190</f>
        <v>0</v>
      </c>
      <c r="I191" s="183">
        <f>I186+I188+I190</f>
        <v>49.78</v>
      </c>
    </row>
    <row r="192" spans="1:9">
      <c r="A192"/>
      <c r="B192"/>
      <c r="C192"/>
      <c r="D192"/>
      <c r="E192"/>
      <c r="F192"/>
      <c r="G192"/>
      <c r="H192"/>
      <c r="I192"/>
    </row>
    <row r="193" spans="1:9" ht="14.25">
      <c r="A193" s="184" t="s">
        <v>102</v>
      </c>
      <c r="B193"/>
      <c r="C193"/>
      <c r="D193"/>
      <c r="E193"/>
      <c r="F193"/>
      <c r="G193"/>
      <c r="H193"/>
      <c r="I193"/>
    </row>
    <row r="194" spans="1:9" ht="14.25">
      <c r="A194" s="184" t="s">
        <v>103</v>
      </c>
      <c r="B194"/>
      <c r="C194"/>
      <c r="D194"/>
      <c r="E194"/>
      <c r="F194"/>
      <c r="G194"/>
      <c r="H194"/>
      <c r="I194"/>
    </row>
    <row r="195" spans="1:9">
      <c r="A195" s="184"/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 ht="14.25">
      <c r="A199" s="548" t="s">
        <v>104</v>
      </c>
      <c r="B199" s="548"/>
      <c r="C199" s="548"/>
      <c r="D199" s="548"/>
      <c r="E199" s="548"/>
      <c r="F199" s="548"/>
      <c r="G199" s="548"/>
    </row>
    <row r="200" spans="1:9" ht="14.25" thickBot="1">
      <c r="A200" s="185"/>
      <c r="B200" s="186"/>
      <c r="C200" s="187"/>
      <c r="D200" s="187"/>
      <c r="E200" s="187"/>
      <c r="F200" s="187"/>
      <c r="G200" s="187"/>
    </row>
    <row r="201" spans="1:9" ht="26.25" thickBot="1">
      <c r="A201" s="744" t="s">
        <v>105</v>
      </c>
      <c r="B201" s="828"/>
      <c r="C201" s="188" t="s">
        <v>106</v>
      </c>
      <c r="D201" s="189" t="s">
        <v>107</v>
      </c>
      <c r="E201" s="190" t="s">
        <v>108</v>
      </c>
      <c r="F201" s="189" t="s">
        <v>109</v>
      </c>
      <c r="G201" s="191" t="s">
        <v>110</v>
      </c>
    </row>
    <row r="202" spans="1:9" ht="26.25" customHeight="1">
      <c r="A202" s="829" t="s">
        <v>111</v>
      </c>
      <c r="B202" s="793"/>
      <c r="C202" s="192"/>
      <c r="D202" s="192"/>
      <c r="E202" s="192"/>
      <c r="F202" s="192"/>
      <c r="G202" s="193">
        <f>C202+D202-E202-F202</f>
        <v>0</v>
      </c>
    </row>
    <row r="203" spans="1:9" ht="25.5" customHeight="1">
      <c r="A203" s="825" t="s">
        <v>112</v>
      </c>
      <c r="B203" s="786"/>
      <c r="C203" s="194"/>
      <c r="D203" s="194"/>
      <c r="E203" s="194"/>
      <c r="F203" s="194"/>
      <c r="G203" s="195">
        <f t="shared" ref="G203:G210" si="11">C203+D203-E203-F203</f>
        <v>0</v>
      </c>
    </row>
    <row r="204" spans="1:9">
      <c r="A204" s="825" t="s">
        <v>113</v>
      </c>
      <c r="B204" s="786"/>
      <c r="C204" s="194"/>
      <c r="D204" s="194"/>
      <c r="E204" s="194"/>
      <c r="F204" s="194"/>
      <c r="G204" s="195">
        <f t="shared" si="11"/>
        <v>0</v>
      </c>
    </row>
    <row r="205" spans="1:9">
      <c r="A205" s="825" t="s">
        <v>114</v>
      </c>
      <c r="B205" s="786"/>
      <c r="C205" s="194"/>
      <c r="D205" s="194"/>
      <c r="E205" s="194"/>
      <c r="F205" s="194"/>
      <c r="G205" s="195">
        <f t="shared" si="11"/>
        <v>0</v>
      </c>
    </row>
    <row r="206" spans="1:9" ht="38.25" customHeight="1">
      <c r="A206" s="825" t="s">
        <v>115</v>
      </c>
      <c r="B206" s="786"/>
      <c r="C206" s="194"/>
      <c r="D206" s="194"/>
      <c r="E206" s="194"/>
      <c r="F206" s="194"/>
      <c r="G206" s="195">
        <f t="shared" si="11"/>
        <v>0</v>
      </c>
    </row>
    <row r="207" spans="1:9" ht="25.5" customHeight="1">
      <c r="A207" s="605" t="s">
        <v>116</v>
      </c>
      <c r="B207" s="786"/>
      <c r="C207" s="194"/>
      <c r="D207" s="194"/>
      <c r="E207" s="194"/>
      <c r="F207" s="194"/>
      <c r="G207" s="195">
        <f t="shared" si="11"/>
        <v>0</v>
      </c>
    </row>
    <row r="208" spans="1:9">
      <c r="A208" s="605" t="s">
        <v>117</v>
      </c>
      <c r="B208" s="786"/>
      <c r="C208" s="194"/>
      <c r="D208" s="194"/>
      <c r="E208" s="194"/>
      <c r="F208" s="194"/>
      <c r="G208" s="195">
        <f t="shared" si="11"/>
        <v>0</v>
      </c>
    </row>
    <row r="209" spans="1:7" ht="24.75" customHeight="1">
      <c r="A209" s="605" t="s">
        <v>118</v>
      </c>
      <c r="B209" s="786"/>
      <c r="C209" s="194"/>
      <c r="D209" s="194"/>
      <c r="E209" s="194"/>
      <c r="F209" s="194"/>
      <c r="G209" s="195">
        <f t="shared" si="11"/>
        <v>0</v>
      </c>
    </row>
    <row r="210" spans="1:7" ht="27.75" customHeight="1" thickBot="1">
      <c r="A210" s="826" t="s">
        <v>119</v>
      </c>
      <c r="B210" s="789"/>
      <c r="C210" s="196"/>
      <c r="D210" s="196"/>
      <c r="E210" s="196"/>
      <c r="F210" s="196"/>
      <c r="G210" s="197">
        <f t="shared" si="11"/>
        <v>0</v>
      </c>
    </row>
    <row r="211" spans="1:7">
      <c r="A211" s="827" t="s">
        <v>120</v>
      </c>
      <c r="B211" s="793"/>
      <c r="C211" s="198">
        <f>SUM(C212:C231)</f>
        <v>0</v>
      </c>
      <c r="D211" s="198">
        <f>SUM(D212:D231)</f>
        <v>0</v>
      </c>
      <c r="E211" s="198">
        <f>SUM(E212:E231)</f>
        <v>0</v>
      </c>
      <c r="F211" s="198">
        <f>SUM(F212:F231)</f>
        <v>0</v>
      </c>
      <c r="G211" s="199">
        <f>SUM(G212:G231)</f>
        <v>0</v>
      </c>
    </row>
    <row r="212" spans="1:7">
      <c r="A212" s="794" t="s">
        <v>121</v>
      </c>
      <c r="B212" s="786"/>
      <c r="C212" s="200"/>
      <c r="D212" s="200"/>
      <c r="E212" s="201"/>
      <c r="F212" s="201"/>
      <c r="G212" s="195">
        <f t="shared" ref="G212:G231" si="12">C212+D212-E212-F212</f>
        <v>0</v>
      </c>
    </row>
    <row r="213" spans="1:7">
      <c r="A213" s="794" t="s">
        <v>122</v>
      </c>
      <c r="B213" s="786"/>
      <c r="C213" s="200"/>
      <c r="D213" s="200"/>
      <c r="E213" s="201"/>
      <c r="F213" s="201"/>
      <c r="G213" s="195">
        <f t="shared" si="12"/>
        <v>0</v>
      </c>
    </row>
    <row r="214" spans="1:7" ht="13.5" customHeight="1">
      <c r="A214" s="794" t="s">
        <v>123</v>
      </c>
      <c r="B214" s="786"/>
      <c r="C214" s="200"/>
      <c r="D214" s="200"/>
      <c r="E214" s="201"/>
      <c r="F214" s="201"/>
      <c r="G214" s="195">
        <f t="shared" si="12"/>
        <v>0</v>
      </c>
    </row>
    <row r="215" spans="1:7">
      <c r="A215" s="785" t="s">
        <v>124</v>
      </c>
      <c r="B215" s="786"/>
      <c r="C215" s="200"/>
      <c r="D215" s="200"/>
      <c r="E215" s="201"/>
      <c r="F215" s="201"/>
      <c r="G215" s="195">
        <f t="shared" si="12"/>
        <v>0</v>
      </c>
    </row>
    <row r="216" spans="1:7">
      <c r="A216" s="579" t="s">
        <v>125</v>
      </c>
      <c r="B216" s="786"/>
      <c r="C216" s="200"/>
      <c r="D216" s="200"/>
      <c r="E216" s="201"/>
      <c r="F216" s="201"/>
      <c r="G216" s="195">
        <f t="shared" si="12"/>
        <v>0</v>
      </c>
    </row>
    <row r="217" spans="1:7">
      <c r="A217" s="579" t="s">
        <v>126</v>
      </c>
      <c r="B217" s="786"/>
      <c r="C217" s="200"/>
      <c r="D217" s="200"/>
      <c r="E217" s="201"/>
      <c r="F217" s="201"/>
      <c r="G217" s="195">
        <f t="shared" si="12"/>
        <v>0</v>
      </c>
    </row>
    <row r="218" spans="1:7">
      <c r="A218" s="579" t="s">
        <v>127</v>
      </c>
      <c r="B218" s="786"/>
      <c r="C218" s="200"/>
      <c r="D218" s="200"/>
      <c r="E218" s="201"/>
      <c r="F218" s="201"/>
      <c r="G218" s="195">
        <f t="shared" si="12"/>
        <v>0</v>
      </c>
    </row>
    <row r="219" spans="1:7">
      <c r="A219" s="579" t="s">
        <v>128</v>
      </c>
      <c r="B219" s="786"/>
      <c r="C219" s="200"/>
      <c r="D219" s="200"/>
      <c r="E219" s="201"/>
      <c r="F219" s="201"/>
      <c r="G219" s="195">
        <f t="shared" si="12"/>
        <v>0</v>
      </c>
    </row>
    <row r="220" spans="1:7">
      <c r="A220" s="579" t="s">
        <v>129</v>
      </c>
      <c r="B220" s="786"/>
      <c r="C220" s="200"/>
      <c r="D220" s="200"/>
      <c r="E220" s="201"/>
      <c r="F220" s="201"/>
      <c r="G220" s="195">
        <f t="shared" si="12"/>
        <v>0</v>
      </c>
    </row>
    <row r="221" spans="1:7">
      <c r="A221" s="579" t="s">
        <v>130</v>
      </c>
      <c r="B221" s="786"/>
      <c r="C221" s="200"/>
      <c r="D221" s="200"/>
      <c r="E221" s="201"/>
      <c r="F221" s="201"/>
      <c r="G221" s="195">
        <f t="shared" si="12"/>
        <v>0</v>
      </c>
    </row>
    <row r="222" spans="1:7">
      <c r="A222" s="579" t="s">
        <v>131</v>
      </c>
      <c r="B222" s="786"/>
      <c r="C222" s="200"/>
      <c r="D222" s="200"/>
      <c r="E222" s="201"/>
      <c r="F222" s="201"/>
      <c r="G222" s="195">
        <f t="shared" si="12"/>
        <v>0</v>
      </c>
    </row>
    <row r="223" spans="1:7">
      <c r="A223" s="579" t="s">
        <v>132</v>
      </c>
      <c r="B223" s="786"/>
      <c r="C223" s="200"/>
      <c r="D223" s="200"/>
      <c r="E223" s="201"/>
      <c r="F223" s="201"/>
      <c r="G223" s="195">
        <f t="shared" si="12"/>
        <v>0</v>
      </c>
    </row>
    <row r="224" spans="1:7">
      <c r="A224" s="579" t="s">
        <v>133</v>
      </c>
      <c r="B224" s="786"/>
      <c r="C224" s="200"/>
      <c r="D224" s="200"/>
      <c r="E224" s="201"/>
      <c r="F224" s="201"/>
      <c r="G224" s="195">
        <f t="shared" si="12"/>
        <v>0</v>
      </c>
    </row>
    <row r="225" spans="1:7">
      <c r="A225" s="787" t="s">
        <v>134</v>
      </c>
      <c r="B225" s="786"/>
      <c r="C225" s="200"/>
      <c r="D225" s="200"/>
      <c r="E225" s="201"/>
      <c r="F225" s="201"/>
      <c r="G225" s="195">
        <f>C225+D225-E225-F225</f>
        <v>0</v>
      </c>
    </row>
    <row r="226" spans="1:7">
      <c r="A226" s="787" t="s">
        <v>135</v>
      </c>
      <c r="B226" s="786"/>
      <c r="C226" s="200"/>
      <c r="D226" s="200"/>
      <c r="E226" s="201"/>
      <c r="F226" s="201"/>
      <c r="G226" s="195">
        <f>C226+D226-E226-F226</f>
        <v>0</v>
      </c>
    </row>
    <row r="227" spans="1:7">
      <c r="A227" s="785" t="s">
        <v>136</v>
      </c>
      <c r="B227" s="786"/>
      <c r="C227" s="200"/>
      <c r="D227" s="200"/>
      <c r="E227" s="201"/>
      <c r="F227" s="201"/>
      <c r="G227" s="195">
        <f t="shared" si="12"/>
        <v>0</v>
      </c>
    </row>
    <row r="228" spans="1:7">
      <c r="A228" s="785" t="s">
        <v>137</v>
      </c>
      <c r="B228" s="786"/>
      <c r="C228" s="200"/>
      <c r="D228" s="200"/>
      <c r="E228" s="201"/>
      <c r="F228" s="201"/>
      <c r="G228" s="195">
        <f t="shared" si="12"/>
        <v>0</v>
      </c>
    </row>
    <row r="229" spans="1:7">
      <c r="A229" s="787" t="s">
        <v>138</v>
      </c>
      <c r="B229" s="786"/>
      <c r="C229" s="200"/>
      <c r="D229" s="200"/>
      <c r="E229" s="201"/>
      <c r="F229" s="201"/>
      <c r="G229" s="195">
        <f t="shared" si="12"/>
        <v>0</v>
      </c>
    </row>
    <row r="230" spans="1:7">
      <c r="A230" s="787" t="s">
        <v>139</v>
      </c>
      <c r="B230" s="786"/>
      <c r="C230" s="200"/>
      <c r="D230" s="200"/>
      <c r="E230" s="201"/>
      <c r="F230" s="201"/>
      <c r="G230" s="195">
        <f t="shared" si="12"/>
        <v>0</v>
      </c>
    </row>
    <row r="231" spans="1:7" ht="14.25" thickBot="1">
      <c r="A231" s="788" t="s">
        <v>140</v>
      </c>
      <c r="B231" s="789"/>
      <c r="C231" s="202"/>
      <c r="D231" s="202"/>
      <c r="E231" s="201"/>
      <c r="F231" s="201"/>
      <c r="G231" s="195">
        <f t="shared" si="12"/>
        <v>0</v>
      </c>
    </row>
    <row r="232" spans="1:7" ht="14.25" thickBot="1">
      <c r="A232" s="784" t="s">
        <v>141</v>
      </c>
      <c r="B232" s="824"/>
      <c r="C232" s="203">
        <f>SUM(C202:C211)</f>
        <v>0</v>
      </c>
      <c r="D232" s="203">
        <f>SUM(D202:D211)</f>
        <v>0</v>
      </c>
      <c r="E232" s="203">
        <f>SUM(E202:E211)</f>
        <v>0</v>
      </c>
      <c r="F232" s="203">
        <f>SUM(F202:F211)</f>
        <v>0</v>
      </c>
      <c r="G232" s="204">
        <f>SUM(G202:G211)</f>
        <v>0</v>
      </c>
    </row>
    <row r="233" spans="1:7">
      <c r="A233" s="205"/>
      <c r="B233" s="206"/>
      <c r="C233" s="207"/>
      <c r="D233" s="207"/>
      <c r="E233" s="207"/>
      <c r="F233" s="207"/>
      <c r="G233" s="207"/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 ht="14.25">
      <c r="A242" s="505" t="s">
        <v>142</v>
      </c>
      <c r="B242" s="505"/>
      <c r="C242" s="505"/>
    </row>
    <row r="243" spans="1:7" ht="15.75" thickBot="1">
      <c r="A243" s="208"/>
      <c r="B243" s="208"/>
      <c r="C243" s="208"/>
    </row>
    <row r="244" spans="1:7" ht="28.5" customHeight="1" thickBot="1">
      <c r="A244" s="784" t="s">
        <v>33</v>
      </c>
      <c r="B244" s="819"/>
      <c r="C244" s="209" t="s">
        <v>54</v>
      </c>
      <c r="D244" s="210" t="s">
        <v>55</v>
      </c>
    </row>
    <row r="245" spans="1:7" ht="14.25" thickBot="1">
      <c r="A245" s="784" t="s">
        <v>143</v>
      </c>
      <c r="B245" s="819"/>
      <c r="C245" s="209"/>
      <c r="D245" s="210"/>
    </row>
    <row r="246" spans="1:7">
      <c r="A246" s="820" t="s">
        <v>144</v>
      </c>
      <c r="B246" s="821"/>
      <c r="C246" s="211"/>
      <c r="D246" s="212"/>
    </row>
    <row r="247" spans="1:7">
      <c r="A247" s="822" t="s">
        <v>145</v>
      </c>
      <c r="B247" s="823"/>
      <c r="C247" s="213"/>
      <c r="D247" s="214"/>
    </row>
    <row r="248" spans="1:7" ht="14.25" thickBot="1">
      <c r="A248" s="817" t="s">
        <v>146</v>
      </c>
      <c r="B248" s="818"/>
      <c r="C248" s="213"/>
      <c r="D248" s="214"/>
    </row>
    <row r="249" spans="1:7" ht="26.25" customHeight="1" thickBot="1">
      <c r="A249" s="784" t="s">
        <v>147</v>
      </c>
      <c r="B249" s="819"/>
      <c r="C249" s="215">
        <f>SUM(C250:C252)</f>
        <v>0</v>
      </c>
      <c r="D249" s="216">
        <f>SUM(D250:D252)</f>
        <v>0</v>
      </c>
    </row>
    <row r="250" spans="1:7" ht="25.5" customHeight="1">
      <c r="A250" s="820" t="s">
        <v>144</v>
      </c>
      <c r="B250" s="821"/>
      <c r="C250" s="211"/>
      <c r="D250" s="212"/>
    </row>
    <row r="251" spans="1:7">
      <c r="A251" s="822" t="s">
        <v>145</v>
      </c>
      <c r="B251" s="823"/>
      <c r="C251" s="213"/>
      <c r="D251" s="214"/>
    </row>
    <row r="252" spans="1:7" ht="14.25" thickBot="1">
      <c r="A252" s="817" t="s">
        <v>146</v>
      </c>
      <c r="B252" s="818"/>
      <c r="C252" s="213"/>
      <c r="D252" s="214"/>
    </row>
    <row r="253" spans="1:7" ht="26.25" customHeight="1" thickBot="1">
      <c r="A253" s="784" t="s">
        <v>148</v>
      </c>
      <c r="B253" s="819"/>
      <c r="C253" s="217">
        <f>SUM(C254:C256)</f>
        <v>0</v>
      </c>
      <c r="D253" s="218">
        <f>SUM(D254:D256)</f>
        <v>0</v>
      </c>
    </row>
    <row r="254" spans="1:7" ht="25.5" customHeight="1">
      <c r="A254" s="820" t="s">
        <v>144</v>
      </c>
      <c r="B254" s="821"/>
      <c r="C254" s="211"/>
      <c r="D254" s="212"/>
    </row>
    <row r="255" spans="1:7">
      <c r="A255" s="822" t="s">
        <v>145</v>
      </c>
      <c r="B255" s="823"/>
      <c r="C255" s="213"/>
      <c r="D255" s="214"/>
    </row>
    <row r="256" spans="1:7" ht="14.25" thickBot="1">
      <c r="A256" s="817" t="s">
        <v>146</v>
      </c>
      <c r="B256" s="818"/>
      <c r="C256" s="213"/>
      <c r="D256" s="214"/>
    </row>
    <row r="257" spans="1:4" ht="14.25" thickBot="1">
      <c r="A257" s="784" t="s">
        <v>149</v>
      </c>
      <c r="B257" s="819"/>
      <c r="C257" s="219">
        <f>C249+C253</f>
        <v>0</v>
      </c>
      <c r="D257" s="218">
        <f>D249+D253</f>
        <v>0</v>
      </c>
    </row>
    <row r="261" spans="1:4" ht="60.75" customHeight="1">
      <c r="A261" s="505" t="s">
        <v>150</v>
      </c>
      <c r="B261" s="505"/>
      <c r="C261" s="505"/>
      <c r="D261" s="710"/>
    </row>
    <row r="262" spans="1:4" ht="14.25" thickBot="1">
      <c r="A262" s="220"/>
      <c r="B262" s="220"/>
      <c r="C262" s="220"/>
    </row>
    <row r="263" spans="1:4" ht="27.75" customHeight="1" thickBot="1">
      <c r="A263" s="507" t="s">
        <v>151</v>
      </c>
      <c r="B263" s="508"/>
      <c r="C263" s="126" t="s">
        <v>106</v>
      </c>
      <c r="D263" s="221" t="s">
        <v>110</v>
      </c>
    </row>
    <row r="264" spans="1:4" ht="25.5" customHeight="1">
      <c r="A264" s="812" t="s">
        <v>152</v>
      </c>
      <c r="B264" s="813"/>
      <c r="C264" s="222"/>
      <c r="D264" s="223"/>
    </row>
    <row r="265" spans="1:4" ht="26.25" customHeight="1" thickBot="1">
      <c r="A265" s="814" t="s">
        <v>153</v>
      </c>
      <c r="B265" s="502"/>
      <c r="C265" s="224"/>
      <c r="D265" s="225"/>
    </row>
    <row r="266" spans="1:4" ht="14.25" thickBot="1">
      <c r="A266" s="689" t="s">
        <v>141</v>
      </c>
      <c r="B266" s="815"/>
      <c r="C266" s="226">
        <f>SUM(C264:C265)</f>
        <v>0</v>
      </c>
      <c r="D266" s="227">
        <f>SUM(D264:D265)</f>
        <v>0</v>
      </c>
    </row>
    <row r="267" spans="1:4">
      <c r="A267" s="228"/>
      <c r="B267" s="228"/>
      <c r="C267" s="229"/>
      <c r="D267" s="229"/>
    </row>
    <row r="268" spans="1:4">
      <c r="A268" s="228"/>
      <c r="B268" s="228"/>
      <c r="C268" s="229"/>
      <c r="D268" s="229"/>
    </row>
    <row r="269" spans="1:4" ht="49.9" customHeight="1">
      <c r="A269" s="228"/>
      <c r="B269" s="228"/>
      <c r="C269" s="229"/>
      <c r="D269" s="229"/>
    </row>
    <row r="270" spans="1:4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9" spans="1:5" ht="14.25">
      <c r="A279" s="816" t="s">
        <v>154</v>
      </c>
      <c r="B279" s="816"/>
      <c r="C279" s="816"/>
      <c r="D279" s="816"/>
      <c r="E279" s="816"/>
    </row>
    <row r="280" spans="1:5" ht="14.25" thickBot="1">
      <c r="A280" s="230"/>
      <c r="B280" s="231"/>
      <c r="C280" s="231"/>
      <c r="D280" s="231"/>
      <c r="E280" s="231"/>
    </row>
    <row r="281" spans="1:5" ht="14.25" thickBot="1">
      <c r="A281" s="232" t="s">
        <v>155</v>
      </c>
      <c r="B281" s="809" t="s">
        <v>156</v>
      </c>
      <c r="C281" s="692"/>
      <c r="D281" s="809" t="s">
        <v>157</v>
      </c>
      <c r="E281" s="692"/>
    </row>
    <row r="282" spans="1:5" ht="14.25" thickBot="1">
      <c r="A282" s="233"/>
      <c r="B282" s="234" t="s">
        <v>158</v>
      </c>
      <c r="C282" s="235" t="s">
        <v>159</v>
      </c>
      <c r="D282" s="236" t="s">
        <v>160</v>
      </c>
      <c r="E282" s="235" t="s">
        <v>161</v>
      </c>
    </row>
    <row r="283" spans="1:5" ht="14.25" thickBot="1">
      <c r="A283" s="237" t="s">
        <v>162</v>
      </c>
      <c r="B283" s="809"/>
      <c r="C283" s="748"/>
      <c r="D283" s="748"/>
      <c r="E283" s="749"/>
    </row>
    <row r="284" spans="1:5">
      <c r="A284" s="238" t="s">
        <v>163</v>
      </c>
      <c r="B284" s="239"/>
      <c r="C284" s="239"/>
      <c r="D284" s="240"/>
      <c r="E284" s="239"/>
    </row>
    <row r="285" spans="1:5" ht="25.5">
      <c r="A285" s="238" t="s">
        <v>164</v>
      </c>
      <c r="B285" s="239"/>
      <c r="C285" s="239"/>
      <c r="D285" s="240"/>
      <c r="E285" s="239"/>
    </row>
    <row r="286" spans="1:5" ht="14.25" thickBot="1">
      <c r="A286" s="238" t="s">
        <v>165</v>
      </c>
      <c r="B286" s="239"/>
      <c r="C286" s="239"/>
      <c r="D286" s="240"/>
      <c r="E286" s="239"/>
    </row>
    <row r="287" spans="1:5" ht="14.25" thickBot="1">
      <c r="A287" s="241" t="s">
        <v>141</v>
      </c>
      <c r="B287" s="154">
        <f>SUM(B284:B286)</f>
        <v>0</v>
      </c>
      <c r="C287" s="154">
        <f>SUM(C284:C286)</f>
        <v>0</v>
      </c>
      <c r="D287" s="154">
        <f>SUM(D284:D286)</f>
        <v>0</v>
      </c>
      <c r="E287" s="154">
        <f>SUM(E284:E286)</f>
        <v>0</v>
      </c>
    </row>
    <row r="288" spans="1:5" ht="14.25" thickBot="1">
      <c r="A288" s="237" t="s">
        <v>166</v>
      </c>
      <c r="B288" s="809"/>
      <c r="C288" s="748"/>
      <c r="D288" s="748"/>
      <c r="E288" s="749"/>
    </row>
    <row r="289" spans="1:7">
      <c r="A289" s="238" t="s">
        <v>163</v>
      </c>
      <c r="B289" s="239"/>
      <c r="C289" s="239"/>
      <c r="D289" s="240"/>
      <c r="E289" s="239"/>
    </row>
    <row r="290" spans="1:7" ht="25.5">
      <c r="A290" s="238" t="s">
        <v>164</v>
      </c>
      <c r="B290" s="239"/>
      <c r="C290" s="239"/>
      <c r="D290" s="240"/>
      <c r="E290" s="239"/>
    </row>
    <row r="291" spans="1:7">
      <c r="A291" s="238" t="s">
        <v>165</v>
      </c>
      <c r="B291" s="239"/>
      <c r="C291" s="239"/>
      <c r="D291" s="240"/>
      <c r="E291" s="239"/>
    </row>
    <row r="292" spans="1:7" ht="14.25" thickBot="1">
      <c r="A292" s="238" t="s">
        <v>167</v>
      </c>
      <c r="B292" s="242"/>
      <c r="C292" s="242"/>
      <c r="D292" s="243"/>
      <c r="E292" s="242"/>
    </row>
    <row r="293" spans="1:7" ht="14.25" thickBot="1">
      <c r="A293" s="244" t="s">
        <v>141</v>
      </c>
      <c r="B293" s="154">
        <f>SUM(B289:B292)</f>
        <v>0</v>
      </c>
      <c r="C293" s="154">
        <f>SUM(C289:C292)</f>
        <v>0</v>
      </c>
      <c r="D293" s="154">
        <f>SUM(D289:D292)</f>
        <v>0</v>
      </c>
      <c r="E293" s="154">
        <f>SUM(E289:E292)</f>
        <v>0</v>
      </c>
    </row>
    <row r="296" spans="1:7" ht="29.25" customHeight="1">
      <c r="A296" s="505" t="s">
        <v>168</v>
      </c>
      <c r="B296" s="505"/>
      <c r="C296" s="505"/>
      <c r="D296" s="710"/>
      <c r="G296" s="245"/>
    </row>
    <row r="297" spans="1:7" ht="14.25" thickBot="1">
      <c r="A297" s="246"/>
      <c r="B297" s="247"/>
      <c r="C297" s="247"/>
      <c r="G297" s="245"/>
    </row>
    <row r="298" spans="1:7" ht="64.5" thickBot="1">
      <c r="A298" s="810" t="s">
        <v>169</v>
      </c>
      <c r="B298" s="811"/>
      <c r="C298" s="126" t="s">
        <v>106</v>
      </c>
      <c r="D298" s="221" t="s">
        <v>55</v>
      </c>
      <c r="E298" s="221" t="s">
        <v>170</v>
      </c>
      <c r="G298" s="248"/>
    </row>
    <row r="299" spans="1:7" ht="25.5" customHeight="1">
      <c r="A299" s="803" t="s">
        <v>171</v>
      </c>
      <c r="B299" s="804"/>
      <c r="C299" s="249"/>
      <c r="D299" s="250"/>
      <c r="E299" s="250"/>
      <c r="G299" s="248"/>
    </row>
    <row r="300" spans="1:7" ht="14.25">
      <c r="A300" s="795" t="s">
        <v>172</v>
      </c>
      <c r="B300" s="796"/>
      <c r="C300" s="251"/>
      <c r="D300" s="214"/>
      <c r="E300" s="214"/>
      <c r="G300" s="248"/>
    </row>
    <row r="301" spans="1:7" ht="25.5" customHeight="1">
      <c r="A301" s="805" t="s">
        <v>173</v>
      </c>
      <c r="B301" s="806"/>
      <c r="C301" s="252"/>
      <c r="D301" s="253"/>
      <c r="E301" s="253"/>
      <c r="G301" s="254"/>
    </row>
    <row r="302" spans="1:7" ht="14.25">
      <c r="A302" s="807" t="s">
        <v>174</v>
      </c>
      <c r="B302" s="808"/>
      <c r="C302" s="251"/>
      <c r="D302" s="214"/>
      <c r="E302" s="214"/>
      <c r="G302" s="248"/>
    </row>
    <row r="303" spans="1:7" ht="14.25">
      <c r="A303" s="795" t="s">
        <v>175</v>
      </c>
      <c r="B303" s="796"/>
      <c r="C303" s="255"/>
      <c r="D303" s="256"/>
      <c r="E303" s="256"/>
      <c r="G303" s="248"/>
    </row>
    <row r="304" spans="1:7" ht="14.25">
      <c r="A304" s="795" t="s">
        <v>176</v>
      </c>
      <c r="B304" s="796"/>
      <c r="C304" s="255"/>
      <c r="D304" s="256"/>
      <c r="E304" s="256"/>
      <c r="G304" s="248"/>
    </row>
    <row r="305" spans="1:7" ht="29.25" customHeight="1">
      <c r="A305" s="795" t="s">
        <v>177</v>
      </c>
      <c r="B305" s="796"/>
      <c r="C305" s="257"/>
      <c r="D305" s="256"/>
      <c r="E305" s="256"/>
      <c r="G305" s="248"/>
    </row>
    <row r="306" spans="1:7">
      <c r="A306" s="795" t="s">
        <v>178</v>
      </c>
      <c r="B306" s="796"/>
      <c r="C306" s="258"/>
      <c r="D306" s="214"/>
      <c r="E306" s="214"/>
    </row>
    <row r="307" spans="1:7" ht="14.25" thickBot="1">
      <c r="A307" s="797" t="s">
        <v>16</v>
      </c>
      <c r="B307" s="798"/>
      <c r="C307" s="259"/>
      <c r="D307" s="260"/>
      <c r="E307" s="260"/>
    </row>
    <row r="308" spans="1:7" ht="14.25" thickBot="1">
      <c r="A308" s="799" t="s">
        <v>101</v>
      </c>
      <c r="B308" s="800"/>
      <c r="C308" s="261">
        <f>C299+C300+C302+C306</f>
        <v>0</v>
      </c>
      <c r="D308" s="262">
        <f>D299+D300+D302+D306</f>
        <v>0</v>
      </c>
      <c r="E308" s="262"/>
    </row>
    <row r="309" spans="1:7">
      <c r="A309" s="263"/>
      <c r="B309" s="263"/>
      <c r="C309" s="264"/>
      <c r="D309" s="264"/>
      <c r="E309" s="264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 ht="14.25">
      <c r="A319" s="548" t="s">
        <v>179</v>
      </c>
      <c r="B319" s="548"/>
      <c r="C319" s="548"/>
      <c r="D319" s="548"/>
    </row>
    <row r="320" spans="1:7" ht="14.25" thickBot="1">
      <c r="A320" s="185"/>
      <c r="B320" s="186"/>
      <c r="C320" s="187"/>
      <c r="D320" s="187"/>
    </row>
    <row r="321" spans="1:4" ht="25.5" customHeight="1" thickBot="1">
      <c r="A321" s="801" t="s">
        <v>105</v>
      </c>
      <c r="B321" s="802"/>
      <c r="C321" s="188" t="s">
        <v>106</v>
      </c>
      <c r="D321" s="191" t="s">
        <v>110</v>
      </c>
    </row>
    <row r="322" spans="1:4" ht="32.25" customHeight="1" thickBot="1">
      <c r="A322" s="533" t="s">
        <v>180</v>
      </c>
      <c r="B322" s="692"/>
      <c r="C322" s="265"/>
      <c r="D322" s="266"/>
    </row>
    <row r="323" spans="1:4" ht="14.25" thickBot="1">
      <c r="A323" s="533" t="s">
        <v>181</v>
      </c>
      <c r="B323" s="692"/>
      <c r="C323" s="265"/>
      <c r="D323" s="266"/>
    </row>
    <row r="324" spans="1:4" ht="14.25" thickBot="1">
      <c r="A324" s="533" t="s">
        <v>182</v>
      </c>
      <c r="B324" s="692"/>
      <c r="C324" s="265"/>
      <c r="D324" s="266"/>
    </row>
    <row r="325" spans="1:4" ht="25.5" customHeight="1" thickBot="1">
      <c r="A325" s="533" t="s">
        <v>183</v>
      </c>
      <c r="B325" s="692"/>
      <c r="C325" s="265"/>
      <c r="D325" s="266"/>
    </row>
    <row r="326" spans="1:4" ht="27" customHeight="1" thickBot="1">
      <c r="A326" s="533" t="s">
        <v>184</v>
      </c>
      <c r="B326" s="692"/>
      <c r="C326" s="265"/>
      <c r="D326" s="266"/>
    </row>
    <row r="327" spans="1:4" ht="14.25" thickBot="1">
      <c r="A327" s="790" t="s">
        <v>185</v>
      </c>
      <c r="B327" s="692"/>
      <c r="C327" s="265"/>
      <c r="D327" s="266"/>
    </row>
    <row r="328" spans="1:4" ht="29.25" customHeight="1" thickBot="1">
      <c r="A328" s="790" t="s">
        <v>186</v>
      </c>
      <c r="B328" s="692"/>
      <c r="C328" s="265"/>
      <c r="D328" s="266"/>
    </row>
    <row r="329" spans="1:4" ht="25.5" customHeight="1" thickBot="1">
      <c r="A329" s="790" t="s">
        <v>187</v>
      </c>
      <c r="B329" s="692"/>
      <c r="C329" s="265"/>
      <c r="D329" s="266"/>
    </row>
    <row r="330" spans="1:4" ht="14.25" thickBot="1">
      <c r="A330" s="790" t="s">
        <v>188</v>
      </c>
      <c r="B330" s="791"/>
      <c r="C330" s="267">
        <f>SUM(C331:C350)</f>
        <v>0</v>
      </c>
      <c r="D330" s="268">
        <f>SUM(D331:D350)</f>
        <v>0</v>
      </c>
    </row>
    <row r="331" spans="1:4">
      <c r="A331" s="792" t="s">
        <v>121</v>
      </c>
      <c r="B331" s="793"/>
      <c r="C331" s="269"/>
      <c r="D331" s="270"/>
    </row>
    <row r="332" spans="1:4">
      <c r="A332" s="794" t="s">
        <v>122</v>
      </c>
      <c r="B332" s="786"/>
      <c r="C332" s="271"/>
      <c r="D332" s="270"/>
    </row>
    <row r="333" spans="1:4">
      <c r="A333" s="579" t="s">
        <v>123</v>
      </c>
      <c r="B333" s="786"/>
      <c r="C333" s="271"/>
      <c r="D333" s="270"/>
    </row>
    <row r="334" spans="1:4" ht="24.75" customHeight="1">
      <c r="A334" s="785" t="s">
        <v>124</v>
      </c>
      <c r="B334" s="786"/>
      <c r="C334" s="271"/>
      <c r="D334" s="270"/>
    </row>
    <row r="335" spans="1:4">
      <c r="A335" s="579" t="s">
        <v>125</v>
      </c>
      <c r="B335" s="786"/>
      <c r="C335" s="271"/>
      <c r="D335" s="270"/>
    </row>
    <row r="336" spans="1:4">
      <c r="A336" s="579" t="s">
        <v>126</v>
      </c>
      <c r="B336" s="786"/>
      <c r="C336" s="271"/>
      <c r="D336" s="270"/>
    </row>
    <row r="337" spans="1:4">
      <c r="A337" s="579" t="s">
        <v>127</v>
      </c>
      <c r="B337" s="786"/>
      <c r="C337" s="271"/>
      <c r="D337" s="270"/>
    </row>
    <row r="338" spans="1:4">
      <c r="A338" s="579" t="s">
        <v>128</v>
      </c>
      <c r="B338" s="786"/>
      <c r="C338" s="200"/>
      <c r="D338" s="272"/>
    </row>
    <row r="339" spans="1:4">
      <c r="A339" s="579" t="s">
        <v>129</v>
      </c>
      <c r="B339" s="786"/>
      <c r="C339" s="200"/>
      <c r="D339" s="272"/>
    </row>
    <row r="340" spans="1:4">
      <c r="A340" s="579" t="s">
        <v>130</v>
      </c>
      <c r="B340" s="786"/>
      <c r="C340" s="200"/>
      <c r="D340" s="272"/>
    </row>
    <row r="341" spans="1:4">
      <c r="A341" s="579" t="s">
        <v>131</v>
      </c>
      <c r="B341" s="786"/>
      <c r="C341" s="200"/>
      <c r="D341" s="272"/>
    </row>
    <row r="342" spans="1:4">
      <c r="A342" s="579" t="s">
        <v>132</v>
      </c>
      <c r="B342" s="786"/>
      <c r="C342" s="200"/>
      <c r="D342" s="272"/>
    </row>
    <row r="343" spans="1:4">
      <c r="A343" s="579" t="s">
        <v>133</v>
      </c>
      <c r="B343" s="786"/>
      <c r="C343" s="200"/>
      <c r="D343" s="272"/>
    </row>
    <row r="344" spans="1:4">
      <c r="A344" s="787" t="s">
        <v>134</v>
      </c>
      <c r="B344" s="786"/>
      <c r="C344" s="200"/>
      <c r="D344" s="272"/>
    </row>
    <row r="345" spans="1:4">
      <c r="A345" s="787" t="s">
        <v>135</v>
      </c>
      <c r="B345" s="786"/>
      <c r="C345" s="200"/>
      <c r="D345" s="272"/>
    </row>
    <row r="346" spans="1:4">
      <c r="A346" s="785" t="s">
        <v>136</v>
      </c>
      <c r="B346" s="786"/>
      <c r="C346" s="200"/>
      <c r="D346" s="272"/>
    </row>
    <row r="347" spans="1:4">
      <c r="A347" s="785" t="s">
        <v>137</v>
      </c>
      <c r="B347" s="786"/>
      <c r="C347" s="200"/>
      <c r="D347" s="272"/>
    </row>
    <row r="348" spans="1:4">
      <c r="A348" s="787" t="s">
        <v>138</v>
      </c>
      <c r="B348" s="786"/>
      <c r="C348" s="200"/>
      <c r="D348" s="272"/>
    </row>
    <row r="349" spans="1:4">
      <c r="A349" s="787" t="s">
        <v>139</v>
      </c>
      <c r="B349" s="786"/>
      <c r="C349" s="200"/>
      <c r="D349" s="272"/>
    </row>
    <row r="350" spans="1:4" ht="14.25" thickBot="1">
      <c r="A350" s="788" t="s">
        <v>140</v>
      </c>
      <c r="B350" s="789"/>
      <c r="C350" s="202"/>
      <c r="D350" s="272"/>
    </row>
    <row r="351" spans="1:4" ht="14.25" thickBot="1">
      <c r="A351" s="784" t="s">
        <v>141</v>
      </c>
      <c r="B351" s="692"/>
      <c r="C351" s="218">
        <f>SUM(C322:C332)</f>
        <v>0</v>
      </c>
      <c r="D351" s="218">
        <f>SUM(D322:D330)</f>
        <v>0</v>
      </c>
    </row>
    <row r="352" spans="1:4">
      <c r="A352"/>
      <c r="B352"/>
      <c r="C352"/>
      <c r="D352"/>
    </row>
    <row r="353" spans="1:8">
      <c r="A353"/>
      <c r="B353"/>
      <c r="C353"/>
      <c r="D353"/>
    </row>
    <row r="354" spans="1:8" ht="10.5" customHeight="1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 ht="14.25">
      <c r="A361" s="781"/>
      <c r="B361" s="782"/>
      <c r="C361" s="782"/>
      <c r="D361"/>
    </row>
    <row r="362" spans="1:8" ht="14.25">
      <c r="A362" s="273"/>
      <c r="B362" s="274"/>
      <c r="C362" s="274"/>
      <c r="D362"/>
    </row>
    <row r="363" spans="1:8" ht="14.25">
      <c r="A363" s="783" t="s">
        <v>189</v>
      </c>
      <c r="B363" s="783"/>
      <c r="C363" s="783"/>
    </row>
    <row r="364" spans="1:8" ht="12.75" customHeight="1" thickBot="1">
      <c r="A364" s="275"/>
      <c r="B364" s="187"/>
      <c r="C364" s="187"/>
    </row>
    <row r="365" spans="1:8" ht="14.25" thickBot="1">
      <c r="A365" s="784" t="s">
        <v>190</v>
      </c>
      <c r="B365" s="753"/>
      <c r="C365" s="276" t="s">
        <v>54</v>
      </c>
      <c r="D365" s="191" t="s">
        <v>55</v>
      </c>
      <c r="G365" s="780"/>
      <c r="H365" s="780"/>
    </row>
    <row r="366" spans="1:8" ht="14.25" thickBot="1">
      <c r="A366" s="526" t="s">
        <v>191</v>
      </c>
      <c r="B366" s="528"/>
      <c r="C366" s="261">
        <f>SUM(C367:C376)</f>
        <v>0</v>
      </c>
      <c r="D366" s="277">
        <f>SUM(D367:D376)</f>
        <v>0</v>
      </c>
      <c r="G366" s="780"/>
      <c r="H366" s="780"/>
    </row>
    <row r="367" spans="1:8" ht="55.5" customHeight="1">
      <c r="A367" s="774" t="s">
        <v>192</v>
      </c>
      <c r="B367" s="775"/>
      <c r="C367" s="278"/>
      <c r="D367" s="279"/>
      <c r="G367" s="780"/>
      <c r="H367" s="780"/>
    </row>
    <row r="368" spans="1:8">
      <c r="A368" s="776" t="s">
        <v>193</v>
      </c>
      <c r="B368" s="777"/>
      <c r="C368" s="280"/>
      <c r="D368" s="281"/>
    </row>
    <row r="369" spans="1:4">
      <c r="A369" s="636" t="s">
        <v>194</v>
      </c>
      <c r="B369" s="637"/>
      <c r="C369" s="282"/>
      <c r="D369" s="283"/>
    </row>
    <row r="370" spans="1:4" ht="28.5" customHeight="1">
      <c r="A370" s="626" t="s">
        <v>195</v>
      </c>
      <c r="B370" s="627"/>
      <c r="C370" s="282"/>
      <c r="D370" s="283"/>
    </row>
    <row r="371" spans="1:4" ht="32.25" customHeight="1">
      <c r="A371" s="626" t="s">
        <v>196</v>
      </c>
      <c r="B371" s="627"/>
      <c r="C371" s="282"/>
      <c r="D371" s="283"/>
    </row>
    <row r="372" spans="1:4">
      <c r="A372" s="638" t="s">
        <v>197</v>
      </c>
      <c r="B372" s="639"/>
      <c r="C372" s="282"/>
      <c r="D372" s="283"/>
    </row>
    <row r="373" spans="1:4">
      <c r="A373" s="638" t="s">
        <v>198</v>
      </c>
      <c r="B373" s="639"/>
      <c r="C373" s="282"/>
      <c r="D373" s="283"/>
    </row>
    <row r="374" spans="1:4">
      <c r="A374" s="636" t="s">
        <v>199</v>
      </c>
      <c r="B374" s="637"/>
      <c r="C374" s="251"/>
      <c r="D374" s="284"/>
    </row>
    <row r="375" spans="1:4">
      <c r="A375" s="638" t="s">
        <v>200</v>
      </c>
      <c r="B375" s="639"/>
      <c r="C375" s="251"/>
      <c r="D375" s="284"/>
    </row>
    <row r="376" spans="1:4" ht="14.25" thickBot="1">
      <c r="A376" s="778" t="s">
        <v>16</v>
      </c>
      <c r="B376" s="779"/>
      <c r="C376" s="255"/>
      <c r="D376" s="285"/>
    </row>
    <row r="377" spans="1:4" ht="14.25" thickBot="1">
      <c r="A377" s="526" t="s">
        <v>201</v>
      </c>
      <c r="B377" s="528"/>
      <c r="C377" s="261">
        <f>SUM(C378:C387)</f>
        <v>22.03</v>
      </c>
      <c r="D377" s="262">
        <f>SUM(D378:D387)</f>
        <v>142.18</v>
      </c>
    </row>
    <row r="378" spans="1:4" ht="59.25" customHeight="1">
      <c r="A378" s="774" t="s">
        <v>192</v>
      </c>
      <c r="B378" s="775"/>
      <c r="C378" s="280"/>
      <c r="D378" s="281"/>
    </row>
    <row r="379" spans="1:4">
      <c r="A379" s="776" t="s">
        <v>193</v>
      </c>
      <c r="B379" s="777"/>
      <c r="C379" s="280"/>
      <c r="D379" s="281"/>
    </row>
    <row r="380" spans="1:4">
      <c r="A380" s="636" t="s">
        <v>194</v>
      </c>
      <c r="B380" s="637"/>
      <c r="C380" s="282"/>
      <c r="D380" s="283"/>
    </row>
    <row r="381" spans="1:4" ht="27.75" customHeight="1">
      <c r="A381" s="626" t="s">
        <v>195</v>
      </c>
      <c r="B381" s="627"/>
      <c r="C381" s="282"/>
      <c r="D381" s="283"/>
    </row>
    <row r="382" spans="1:4" ht="24.75" customHeight="1">
      <c r="A382" s="626" t="s">
        <v>196</v>
      </c>
      <c r="B382" s="627"/>
      <c r="C382" s="282"/>
      <c r="D382" s="283">
        <v>142.18</v>
      </c>
    </row>
    <row r="383" spans="1:4">
      <c r="A383" s="626" t="s">
        <v>197</v>
      </c>
      <c r="B383" s="627"/>
      <c r="C383" s="282"/>
      <c r="D383" s="283"/>
    </row>
    <row r="384" spans="1:4">
      <c r="A384" s="638" t="s">
        <v>198</v>
      </c>
      <c r="B384" s="639"/>
      <c r="C384" s="282"/>
      <c r="D384" s="283"/>
    </row>
    <row r="385" spans="1:5">
      <c r="A385" s="638" t="s">
        <v>202</v>
      </c>
      <c r="B385" s="639"/>
      <c r="C385" s="251">
        <v>22.03</v>
      </c>
      <c r="D385" s="284"/>
    </row>
    <row r="386" spans="1:5">
      <c r="A386" s="638" t="s">
        <v>200</v>
      </c>
      <c r="B386" s="639"/>
      <c r="C386" s="251"/>
      <c r="D386" s="284"/>
    </row>
    <row r="387" spans="1:5" ht="63.75" customHeight="1" thickBot="1">
      <c r="A387" s="771" t="s">
        <v>203</v>
      </c>
      <c r="B387" s="772"/>
      <c r="C387" s="286"/>
      <c r="D387" s="287"/>
    </row>
    <row r="388" spans="1:5" ht="14.25" thickBot="1">
      <c r="A388" s="760" t="s">
        <v>11</v>
      </c>
      <c r="B388" s="761"/>
      <c r="C388" s="288">
        <f>C366+C377</f>
        <v>22.03</v>
      </c>
      <c r="D388" s="183">
        <f>D366+D377</f>
        <v>142.18</v>
      </c>
    </row>
    <row r="399" spans="1:5" ht="14.25">
      <c r="A399" s="773" t="s">
        <v>204</v>
      </c>
      <c r="B399" s="773"/>
      <c r="C399" s="773"/>
      <c r="D399" s="598"/>
      <c r="E399" s="598"/>
    </row>
    <row r="400" spans="1:5" ht="14.25" thickBot="1">
      <c r="A400" s="187"/>
      <c r="B400" s="187"/>
      <c r="C400" s="187"/>
      <c r="D400"/>
    </row>
    <row r="401" spans="1:4" ht="14.25" thickBot="1">
      <c r="A401" s="747" t="s">
        <v>205</v>
      </c>
      <c r="B401" s="766"/>
      <c r="C401" s="289" t="s">
        <v>54</v>
      </c>
      <c r="D401" s="210" t="s">
        <v>110</v>
      </c>
    </row>
    <row r="402" spans="1:4">
      <c r="A402" s="767" t="s">
        <v>206</v>
      </c>
      <c r="B402" s="768"/>
      <c r="C402" s="290">
        <f>SUM(C403:C409)</f>
        <v>0</v>
      </c>
      <c r="D402" s="290">
        <f>SUM(D403:D409)</f>
        <v>0</v>
      </c>
    </row>
    <row r="403" spans="1:4">
      <c r="A403" s="769" t="s">
        <v>207</v>
      </c>
      <c r="B403" s="770"/>
      <c r="C403" s="291"/>
      <c r="D403" s="292"/>
    </row>
    <row r="404" spans="1:4">
      <c r="A404" s="769" t="s">
        <v>208</v>
      </c>
      <c r="B404" s="770"/>
      <c r="C404" s="291"/>
      <c r="D404" s="292"/>
    </row>
    <row r="405" spans="1:4" ht="27.75" customHeight="1">
      <c r="A405" s="579" t="s">
        <v>209</v>
      </c>
      <c r="B405" s="581"/>
      <c r="C405" s="291"/>
      <c r="D405" s="292"/>
    </row>
    <row r="406" spans="1:4">
      <c r="A406" s="579" t="s">
        <v>210</v>
      </c>
      <c r="B406" s="581"/>
      <c r="C406" s="291"/>
      <c r="D406" s="292"/>
    </row>
    <row r="407" spans="1:4" ht="17.25" customHeight="1">
      <c r="A407" s="579" t="s">
        <v>211</v>
      </c>
      <c r="B407" s="581"/>
      <c r="C407" s="291"/>
      <c r="D407" s="292"/>
    </row>
    <row r="408" spans="1:4" ht="16.5" customHeight="1">
      <c r="A408" s="579" t="s">
        <v>212</v>
      </c>
      <c r="B408" s="581"/>
      <c r="C408" s="291"/>
      <c r="D408" s="292"/>
    </row>
    <row r="409" spans="1:4">
      <c r="A409" s="579" t="s">
        <v>140</v>
      </c>
      <c r="B409" s="581"/>
      <c r="C409" s="291"/>
      <c r="D409" s="292"/>
    </row>
    <row r="410" spans="1:4">
      <c r="A410" s="594" t="s">
        <v>213</v>
      </c>
      <c r="B410" s="596"/>
      <c r="C410" s="290">
        <f>C411+C412+C414</f>
        <v>0</v>
      </c>
      <c r="D410" s="293">
        <f>D411+D412+D414</f>
        <v>0</v>
      </c>
    </row>
    <row r="411" spans="1:4">
      <c r="A411" s="756" t="s">
        <v>214</v>
      </c>
      <c r="B411" s="757"/>
      <c r="C411" s="294"/>
      <c r="D411" s="295"/>
    </row>
    <row r="412" spans="1:4">
      <c r="A412" s="756" t="s">
        <v>215</v>
      </c>
      <c r="B412" s="757"/>
      <c r="C412" s="294"/>
      <c r="D412" s="295"/>
    </row>
    <row r="413" spans="1:4">
      <c r="A413" s="756" t="s">
        <v>216</v>
      </c>
      <c r="B413" s="757"/>
      <c r="C413" s="294"/>
      <c r="D413" s="295"/>
    </row>
    <row r="414" spans="1:4" ht="14.25" thickBot="1">
      <c r="A414" s="758" t="s">
        <v>140</v>
      </c>
      <c r="B414" s="759"/>
      <c r="C414" s="294"/>
      <c r="D414" s="295"/>
    </row>
    <row r="415" spans="1:4" ht="14.25" thickBot="1">
      <c r="A415" s="760" t="s">
        <v>11</v>
      </c>
      <c r="B415" s="761"/>
      <c r="C415" s="296">
        <f>C402+C410</f>
        <v>0</v>
      </c>
      <c r="D415" s="296">
        <f>D402+D410</f>
        <v>0</v>
      </c>
    </row>
    <row r="419" spans="1:5" ht="26.25" customHeight="1">
      <c r="A419" s="751" t="s">
        <v>217</v>
      </c>
      <c r="B419" s="752"/>
      <c r="C419" s="752"/>
      <c r="D419" s="752"/>
    </row>
    <row r="420" spans="1:5" ht="14.25" thickBot="1">
      <c r="A420" s="247"/>
      <c r="B420" s="297"/>
      <c r="C420" s="247"/>
      <c r="D420" s="247"/>
    </row>
    <row r="421" spans="1:5" ht="14.25" thickBot="1">
      <c r="A421" s="762"/>
      <c r="B421" s="763"/>
      <c r="C421" s="298" t="s">
        <v>106</v>
      </c>
      <c r="D421" s="221" t="s">
        <v>55</v>
      </c>
    </row>
    <row r="422" spans="1:5" ht="14.25" thickBot="1">
      <c r="A422" s="764" t="s">
        <v>218</v>
      </c>
      <c r="B422" s="765"/>
      <c r="C422" s="251">
        <v>14686.2</v>
      </c>
      <c r="D422" s="214">
        <v>14686.2</v>
      </c>
    </row>
    <row r="423" spans="1:5" ht="14.25" thickBot="1">
      <c r="A423" s="526" t="s">
        <v>101</v>
      </c>
      <c r="B423" s="528"/>
      <c r="C423" s="262">
        <f>SUM(C422:C422)</f>
        <v>14686.2</v>
      </c>
      <c r="D423" s="262">
        <f>SUM(D422:D422)</f>
        <v>14686.2</v>
      </c>
    </row>
    <row r="426" spans="1:5">
      <c r="A426" s="751" t="s">
        <v>219</v>
      </c>
      <c r="B426" s="752"/>
      <c r="C426" s="752"/>
      <c r="D426" s="752"/>
      <c r="E426" s="598"/>
    </row>
    <row r="427" spans="1:5" ht="14.25" thickBot="1">
      <c r="A427" s="247"/>
      <c r="B427" s="247"/>
      <c r="C427" s="247"/>
      <c r="D427" s="247"/>
      <c r="E427"/>
    </row>
    <row r="428" spans="1:5" ht="26.25" thickBot="1">
      <c r="A428" s="507" t="s">
        <v>33</v>
      </c>
      <c r="B428" s="749"/>
      <c r="C428" s="124" t="s">
        <v>220</v>
      </c>
      <c r="D428" s="124" t="s">
        <v>221</v>
      </c>
      <c r="E428"/>
    </row>
    <row r="429" spans="1:5" ht="14.25" thickBot="1">
      <c r="A429" s="492" t="s">
        <v>222</v>
      </c>
      <c r="B429" s="753"/>
      <c r="C429" s="299">
        <v>52958.82</v>
      </c>
      <c r="D429" s="300">
        <v>130960.74</v>
      </c>
      <c r="E429"/>
    </row>
    <row r="430" spans="1:5">
      <c r="A430"/>
      <c r="B430"/>
      <c r="C430"/>
      <c r="D430"/>
      <c r="E430"/>
    </row>
    <row r="431" spans="1:5" ht="29.25" customHeight="1">
      <c r="A431" s="754" t="s">
        <v>223</v>
      </c>
      <c r="B431" s="755"/>
      <c r="C431" s="755"/>
      <c r="D431" s="598"/>
      <c r="E431" s="598"/>
    </row>
    <row r="445" spans="1:9" ht="14.25">
      <c r="A445" s="741" t="s">
        <v>224</v>
      </c>
      <c r="B445" s="741"/>
      <c r="C445" s="741"/>
      <c r="D445" s="741"/>
      <c r="E445" s="741"/>
      <c r="F445" s="741"/>
      <c r="G445" s="741"/>
      <c r="H445" s="741"/>
      <c r="I445" s="741"/>
    </row>
    <row r="447" spans="1:9" ht="14.25">
      <c r="A447" s="741" t="s">
        <v>225</v>
      </c>
      <c r="B447" s="741"/>
      <c r="C447" s="741"/>
      <c r="D447" s="741"/>
      <c r="E447" s="741"/>
      <c r="F447" s="741"/>
      <c r="G447" s="741"/>
      <c r="H447" s="741"/>
      <c r="I447" s="741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42" t="s">
        <v>226</v>
      </c>
      <c r="B449" s="744" t="s">
        <v>227</v>
      </c>
      <c r="C449" s="745"/>
      <c r="D449" s="746"/>
      <c r="E449" s="747" t="s">
        <v>65</v>
      </c>
      <c r="F449" s="748"/>
      <c r="G449" s="749"/>
      <c r="H449" s="744" t="s">
        <v>228</v>
      </c>
      <c r="I449" s="748"/>
      <c r="J449" s="749"/>
      <c r="K449" s="303" t="s">
        <v>90</v>
      </c>
    </row>
    <row r="450" spans="1:11" ht="95.25" thickBot="1">
      <c r="A450" s="743"/>
      <c r="B450" s="304" t="s">
        <v>229</v>
      </c>
      <c r="C450" s="305" t="s">
        <v>230</v>
      </c>
      <c r="D450" s="306" t="s">
        <v>69</v>
      </c>
      <c r="E450" s="307" t="s">
        <v>37</v>
      </c>
      <c r="F450" s="307" t="s">
        <v>231</v>
      </c>
      <c r="G450" s="308" t="s">
        <v>232</v>
      </c>
      <c r="H450" s="304" t="s">
        <v>229</v>
      </c>
      <c r="I450" s="305" t="s">
        <v>233</v>
      </c>
      <c r="J450" s="309" t="s">
        <v>234</v>
      </c>
      <c r="K450" s="310"/>
    </row>
    <row r="451" spans="1:11" ht="14.25" thickBot="1">
      <c r="A451" s="129" t="s">
        <v>54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25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235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236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237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26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238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239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240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241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242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55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505" t="s">
        <v>243</v>
      </c>
      <c r="B466" s="750"/>
      <c r="C466" s="750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33" t="s">
        <v>105</v>
      </c>
      <c r="B468" s="734"/>
      <c r="C468" s="347" t="s">
        <v>54</v>
      </c>
      <c r="D468" s="348" t="s">
        <v>110</v>
      </c>
      <c r="E468" s="247"/>
      <c r="F468" s="247"/>
      <c r="G468" s="247"/>
      <c r="H468" s="247"/>
      <c r="I468" s="247"/>
    </row>
    <row r="469" spans="1:9">
      <c r="A469" s="735" t="s">
        <v>244</v>
      </c>
      <c r="B469" s="736"/>
      <c r="C469" s="349"/>
      <c r="D469" s="349">
        <v>11.19</v>
      </c>
      <c r="E469" s="350"/>
      <c r="F469" s="350"/>
      <c r="G469" s="350"/>
      <c r="H469" s="350"/>
      <c r="I469" s="350"/>
    </row>
    <row r="470" spans="1:9">
      <c r="A470" s="737" t="s">
        <v>245</v>
      </c>
      <c r="B470" s="738"/>
      <c r="C470" s="351">
        <v>0</v>
      </c>
      <c r="D470" s="351">
        <v>0</v>
      </c>
      <c r="E470" s="352"/>
      <c r="F470" s="352"/>
      <c r="G470" s="352"/>
      <c r="H470" s="352"/>
      <c r="I470" s="352"/>
    </row>
    <row r="471" spans="1:9">
      <c r="A471" s="737" t="s">
        <v>246</v>
      </c>
      <c r="B471" s="738"/>
      <c r="C471" s="351">
        <v>0</v>
      </c>
      <c r="D471" s="351">
        <v>0</v>
      </c>
      <c r="E471" s="353"/>
      <c r="F471" s="353"/>
      <c r="G471" s="353"/>
      <c r="H471" s="353"/>
      <c r="I471" s="353"/>
    </row>
    <row r="472" spans="1:9">
      <c r="A472" s="739" t="s">
        <v>247</v>
      </c>
      <c r="B472" s="740"/>
      <c r="C472" s="354">
        <f>C473+C476+C477+C478+C479</f>
        <v>0</v>
      </c>
      <c r="D472" s="354">
        <f>D473+D476+D477+D478+D479</f>
        <v>0</v>
      </c>
    </row>
    <row r="473" spans="1:9">
      <c r="A473" s="628" t="s">
        <v>248</v>
      </c>
      <c r="B473" s="629"/>
      <c r="C473" s="355">
        <f>C474-C475</f>
        <v>0</v>
      </c>
      <c r="D473" s="355">
        <f>D474-D475</f>
        <v>0</v>
      </c>
    </row>
    <row r="474" spans="1:9">
      <c r="A474" s="729" t="s">
        <v>249</v>
      </c>
      <c r="B474" s="730"/>
      <c r="C474" s="356">
        <v>49.78</v>
      </c>
      <c r="D474" s="356">
        <v>49.78</v>
      </c>
    </row>
    <row r="475" spans="1:9" ht="25.5" customHeight="1">
      <c r="A475" s="729" t="s">
        <v>250</v>
      </c>
      <c r="B475" s="730"/>
      <c r="C475" s="356">
        <v>49.78</v>
      </c>
      <c r="D475" s="356">
        <v>49.78</v>
      </c>
    </row>
    <row r="476" spans="1:9">
      <c r="A476" s="731" t="s">
        <v>251</v>
      </c>
      <c r="B476" s="732"/>
      <c r="C476" s="214"/>
      <c r="D476" s="214"/>
    </row>
    <row r="477" spans="1:9">
      <c r="A477" s="731" t="s">
        <v>252</v>
      </c>
      <c r="B477" s="732"/>
      <c r="C477" s="214"/>
      <c r="D477" s="214"/>
    </row>
    <row r="478" spans="1:9">
      <c r="A478" s="731" t="s">
        <v>253</v>
      </c>
      <c r="B478" s="732"/>
      <c r="C478" s="214"/>
      <c r="D478" s="214"/>
    </row>
    <row r="479" spans="1:9">
      <c r="A479" s="731" t="s">
        <v>16</v>
      </c>
      <c r="B479" s="732"/>
      <c r="C479" s="214"/>
      <c r="D479" s="214"/>
    </row>
    <row r="480" spans="1:9" ht="24.75" customHeight="1" thickBot="1">
      <c r="A480" s="718" t="s">
        <v>254</v>
      </c>
      <c r="B480" s="719"/>
      <c r="C480" s="351"/>
      <c r="D480" s="351"/>
    </row>
    <row r="481" spans="1:5" ht="16.5" thickBot="1">
      <c r="A481" s="720" t="s">
        <v>101</v>
      </c>
      <c r="B481" s="721"/>
      <c r="C481" s="218">
        <f>SUM(C469+C470+C471+C472+C480)</f>
        <v>0</v>
      </c>
      <c r="D481" s="218">
        <f>SUM(D469+D470+D471+D472+D480)</f>
        <v>11.19</v>
      </c>
    </row>
    <row r="483" spans="1:5" ht="15">
      <c r="A483" s="714"/>
      <c r="B483" s="722"/>
      <c r="C483" s="722"/>
      <c r="D483" s="723"/>
      <c r="E483" s="723"/>
    </row>
    <row r="484" spans="1:5" ht="14.25">
      <c r="A484" s="357"/>
      <c r="B484" s="357"/>
      <c r="C484" s="357"/>
      <c r="D484" s="357"/>
      <c r="E484" s="358"/>
    </row>
    <row r="485" spans="1:5" ht="14.25">
      <c r="A485" s="346" t="s">
        <v>255</v>
      </c>
      <c r="B485" s="346"/>
      <c r="C485" s="346"/>
      <c r="D485" s="346"/>
      <c r="E485" s="359"/>
    </row>
    <row r="486" spans="1:5" ht="14.25" thickBot="1">
      <c r="A486" s="247"/>
      <c r="B486" s="247"/>
      <c r="C486" s="247"/>
      <c r="D486" s="247"/>
      <c r="E486" s="359"/>
    </row>
    <row r="487" spans="1:5" ht="14.25" thickBot="1">
      <c r="A487" s="360" t="s">
        <v>256</v>
      </c>
      <c r="B487" s="361"/>
      <c r="C487" s="361"/>
      <c r="D487" s="362"/>
      <c r="E487" s="363"/>
    </row>
    <row r="488" spans="1:5" ht="14.25" thickBot="1">
      <c r="A488" s="724" t="s">
        <v>54</v>
      </c>
      <c r="B488" s="725"/>
      <c r="C488" s="726" t="s">
        <v>257</v>
      </c>
      <c r="D488" s="727"/>
      <c r="E488" s="364"/>
    </row>
    <row r="489" spans="1:5" ht="14.25" thickBot="1">
      <c r="A489" s="365"/>
      <c r="B489" s="366"/>
      <c r="C489" s="366"/>
      <c r="D489" s="367"/>
      <c r="E489" s="358"/>
    </row>
    <row r="490" spans="1:5">
      <c r="A490" s="358"/>
      <c r="B490" s="358"/>
      <c r="C490" s="358"/>
      <c r="D490" s="358"/>
      <c r="E490" s="358"/>
    </row>
    <row r="491" spans="1:5">
      <c r="A491" s="358"/>
      <c r="B491" s="358"/>
      <c r="C491" s="358"/>
      <c r="D491" s="358"/>
      <c r="E491" s="358"/>
    </row>
    <row r="492" spans="1:5" ht="29.25" customHeight="1">
      <c r="A492" s="714"/>
      <c r="B492" s="722"/>
      <c r="C492" s="722"/>
      <c r="D492" s="728"/>
      <c r="E492" s="728"/>
    </row>
    <row r="493" spans="1:5" ht="15">
      <c r="A493" s="368"/>
      <c r="B493" s="368"/>
      <c r="C493" s="368"/>
      <c r="D493" s="358"/>
      <c r="E493" s="358"/>
    </row>
    <row r="494" spans="1:5">
      <c r="A494" s="711"/>
      <c r="B494" s="711"/>
      <c r="C494" s="369"/>
      <c r="D494" s="358"/>
      <c r="E494" s="358"/>
    </row>
    <row r="495" spans="1:5">
      <c r="A495" s="712"/>
      <c r="B495" s="712"/>
      <c r="C495" s="370"/>
      <c r="D495" s="358"/>
      <c r="E495" s="358"/>
    </row>
    <row r="496" spans="1:5" ht="51" customHeight="1">
      <c r="A496" s="713"/>
      <c r="B496" s="713"/>
      <c r="C496" s="371"/>
      <c r="D496" s="358"/>
      <c r="E496" s="358"/>
    </row>
    <row r="497" spans="1:5" ht="14.25">
      <c r="A497" s="714" t="s">
        <v>258</v>
      </c>
      <c r="B497" s="714"/>
      <c r="C497" s="714"/>
      <c r="D497" s="710"/>
      <c r="E497" s="358"/>
    </row>
    <row r="498" spans="1:5" ht="15">
      <c r="A498" s="715" t="s">
        <v>259</v>
      </c>
      <c r="B498" s="715"/>
      <c r="C498" s="715"/>
      <c r="E498" s="358"/>
    </row>
    <row r="499" spans="1:5" ht="14.25" thickBot="1">
      <c r="A499" s="372"/>
      <c r="B499" s="373"/>
      <c r="C499" s="373"/>
    </row>
    <row r="500" spans="1:5" ht="16.5" thickBot="1">
      <c r="A500" s="716" t="s">
        <v>53</v>
      </c>
      <c r="B500" s="717"/>
      <c r="C500" s="234" t="s">
        <v>260</v>
      </c>
      <c r="D500" s="234" t="s">
        <v>261</v>
      </c>
    </row>
    <row r="501" spans="1:5">
      <c r="A501" s="700" t="s">
        <v>262</v>
      </c>
      <c r="B501" s="701"/>
      <c r="C501" s="374"/>
      <c r="D501" s="375"/>
    </row>
    <row r="502" spans="1:5">
      <c r="A502" s="702" t="s">
        <v>263</v>
      </c>
      <c r="B502" s="703"/>
      <c r="C502" s="376"/>
      <c r="D502" s="377"/>
    </row>
    <row r="503" spans="1:5">
      <c r="A503" s="704" t="s">
        <v>264</v>
      </c>
      <c r="B503" s="705"/>
      <c r="C503" s="378"/>
      <c r="D503" s="379"/>
    </row>
    <row r="504" spans="1:5">
      <c r="A504" s="706" t="s">
        <v>265</v>
      </c>
      <c r="B504" s="707"/>
      <c r="C504" s="376"/>
      <c r="D504" s="377"/>
    </row>
    <row r="505" spans="1:5" ht="14.25" thickBot="1">
      <c r="A505" s="708" t="s">
        <v>266</v>
      </c>
      <c r="B505" s="709"/>
      <c r="C505" s="380"/>
      <c r="D505" s="381"/>
    </row>
    <row r="511" spans="1:5" ht="14.25" customHeight="1"/>
    <row r="518" ht="13.5" customHeight="1"/>
    <row r="530" spans="1:3" ht="14.25">
      <c r="A530" s="382" t="s">
        <v>267</v>
      </c>
      <c r="B530" s="382"/>
      <c r="C530" s="382"/>
    </row>
    <row r="531" spans="1:3" ht="14.25" thickBot="1">
      <c r="A531" s="383"/>
      <c r="B531" s="187"/>
      <c r="C531" s="187"/>
    </row>
    <row r="532" spans="1:3" ht="26.25" thickBot="1">
      <c r="A532" s="384"/>
      <c r="B532" s="385" t="s">
        <v>268</v>
      </c>
      <c r="C532" s="210" t="s">
        <v>269</v>
      </c>
    </row>
    <row r="533" spans="1:3" ht="14.25" thickBot="1">
      <c r="A533" s="386" t="s">
        <v>270</v>
      </c>
      <c r="B533" s="387">
        <f>B534+B539</f>
        <v>0</v>
      </c>
      <c r="C533" s="387">
        <f>C534+C539</f>
        <v>48225.91</v>
      </c>
    </row>
    <row r="534" spans="1:3">
      <c r="A534" s="388" t="s">
        <v>271</v>
      </c>
      <c r="B534" s="389">
        <f>SUM(B536:B538)</f>
        <v>0</v>
      </c>
      <c r="C534" s="389">
        <f>SUM(C536:C538)</f>
        <v>48225.91</v>
      </c>
    </row>
    <row r="535" spans="1:3">
      <c r="A535" s="390" t="s">
        <v>57</v>
      </c>
      <c r="B535" s="391"/>
      <c r="C535" s="392"/>
    </row>
    <row r="536" spans="1:3" ht="38.25">
      <c r="A536" s="339" t="s">
        <v>272</v>
      </c>
      <c r="B536" s="391"/>
      <c r="C536" s="392">
        <v>48225.91</v>
      </c>
    </row>
    <row r="537" spans="1:3">
      <c r="A537" s="390"/>
      <c r="B537" s="391"/>
      <c r="C537" s="392"/>
    </row>
    <row r="538" spans="1:3" ht="14.25" thickBot="1">
      <c r="A538" s="393"/>
      <c r="B538" s="394"/>
      <c r="C538" s="395"/>
    </row>
    <row r="539" spans="1:3">
      <c r="A539" s="388" t="s">
        <v>273</v>
      </c>
      <c r="B539" s="389">
        <f>SUM(B541:B543)</f>
        <v>0</v>
      </c>
      <c r="C539" s="389">
        <f>SUM(C541:C543)</f>
        <v>0</v>
      </c>
    </row>
    <row r="540" spans="1:3">
      <c r="A540" s="390" t="s">
        <v>57</v>
      </c>
      <c r="B540" s="396"/>
      <c r="C540" s="397"/>
    </row>
    <row r="541" spans="1:3">
      <c r="A541" s="398"/>
      <c r="B541" s="396"/>
      <c r="C541" s="397"/>
    </row>
    <row r="542" spans="1:3">
      <c r="A542" s="398"/>
      <c r="B542" s="391"/>
      <c r="C542" s="392"/>
    </row>
    <row r="543" spans="1:3" ht="14.25" thickBot="1">
      <c r="A543" s="399"/>
      <c r="B543" s="394"/>
      <c r="C543" s="395"/>
    </row>
    <row r="544" spans="1:3" ht="14.25" thickBot="1">
      <c r="A544" s="386" t="s">
        <v>274</v>
      </c>
      <c r="B544" s="387">
        <f>B545+B550</f>
        <v>0</v>
      </c>
      <c r="C544" s="387">
        <f>C545+C550</f>
        <v>5705</v>
      </c>
    </row>
    <row r="545" spans="1:9">
      <c r="A545" s="400" t="s">
        <v>271</v>
      </c>
      <c r="B545" s="396">
        <f>SUM(B547:B549)</f>
        <v>0</v>
      </c>
      <c r="C545" s="396">
        <f>SUM(C547:C549)</f>
        <v>5705</v>
      </c>
    </row>
    <row r="546" spans="1:9">
      <c r="A546" s="398" t="s">
        <v>57</v>
      </c>
      <c r="B546" s="391"/>
      <c r="C546" s="392"/>
    </row>
    <row r="547" spans="1:9" ht="51">
      <c r="A547" s="401" t="s">
        <v>275</v>
      </c>
      <c r="B547" s="391"/>
      <c r="C547" s="392">
        <v>5705</v>
      </c>
    </row>
    <row r="548" spans="1:9" ht="63.75">
      <c r="A548" s="401" t="s">
        <v>276</v>
      </c>
      <c r="B548" s="391"/>
      <c r="C548" s="392"/>
    </row>
    <row r="549" spans="1:9" ht="14.25" thickBot="1">
      <c r="A549" s="399"/>
      <c r="B549" s="394"/>
      <c r="C549" s="395"/>
    </row>
    <row r="550" spans="1:9">
      <c r="A550" s="402" t="s">
        <v>273</v>
      </c>
      <c r="B550" s="403">
        <f>SUM(B552:B554)</f>
        <v>0</v>
      </c>
      <c r="C550" s="403">
        <f>SUM(C552:C554)</f>
        <v>0</v>
      </c>
    </row>
    <row r="551" spans="1:9">
      <c r="A551" s="398" t="s">
        <v>57</v>
      </c>
      <c r="B551" s="391"/>
      <c r="C551" s="391"/>
    </row>
    <row r="552" spans="1:9">
      <c r="A552" s="404"/>
      <c r="B552" s="391"/>
      <c r="C552" s="391"/>
    </row>
    <row r="553" spans="1:9">
      <c r="A553" s="404"/>
      <c r="B553" s="391"/>
      <c r="C553" s="391"/>
    </row>
    <row r="554" spans="1:9" ht="15.75" thickBot="1">
      <c r="A554" s="405"/>
      <c r="B554" s="406"/>
      <c r="C554" s="406"/>
    </row>
    <row r="555" spans="1:9" ht="14.25">
      <c r="A555" s="382"/>
      <c r="B555" s="382"/>
      <c r="C555" s="382"/>
    </row>
    <row r="556" spans="1:9" ht="14.25">
      <c r="A556" s="382"/>
      <c r="B556" s="382"/>
      <c r="C556" s="382"/>
    </row>
    <row r="557" spans="1:9" ht="14.25">
      <c r="A557" s="382"/>
      <c r="B557" s="382"/>
      <c r="C557" s="382"/>
    </row>
    <row r="558" spans="1:9" ht="43.5" customHeight="1">
      <c r="A558" s="505" t="s">
        <v>277</v>
      </c>
      <c r="B558" s="505"/>
      <c r="C558" s="505"/>
      <c r="D558" s="505"/>
      <c r="E558" s="710"/>
      <c r="F558" s="710"/>
      <c r="G558" s="710"/>
      <c r="H558" s="710"/>
      <c r="I558" s="710"/>
    </row>
    <row r="559" spans="1:9" ht="15" thickBot="1">
      <c r="A559" s="407"/>
      <c r="B559" s="407"/>
      <c r="C559" s="407"/>
      <c r="D559" s="407"/>
      <c r="E559" s="12"/>
      <c r="F559" s="12"/>
      <c r="G559" s="12"/>
      <c r="H559" s="12"/>
      <c r="I559" s="12"/>
    </row>
    <row r="560" spans="1:9" ht="55.5" customHeight="1" thickBot="1">
      <c r="A560" s="689" t="s">
        <v>278</v>
      </c>
      <c r="B560" s="690"/>
      <c r="C560" s="691"/>
      <c r="D560" s="692"/>
    </row>
    <row r="561" spans="1:7" ht="24.75" customHeight="1" thickBot="1">
      <c r="A561" s="511" t="s">
        <v>54</v>
      </c>
      <c r="B561" s="693"/>
      <c r="C561" s="694" t="s">
        <v>55</v>
      </c>
      <c r="D561" s="695"/>
    </row>
    <row r="562" spans="1:7" ht="20.25" customHeight="1" thickBot="1">
      <c r="A562" s="696"/>
      <c r="B562" s="697"/>
      <c r="C562" s="698"/>
      <c r="D562" s="699"/>
    </row>
    <row r="563" spans="1:7" ht="20.25" customHeight="1">
      <c r="A563" s="408"/>
      <c r="B563" s="408"/>
      <c r="C563" s="408"/>
      <c r="D563" s="408"/>
    </row>
    <row r="564" spans="1:7" ht="14.25">
      <c r="A564" s="382" t="s">
        <v>279</v>
      </c>
      <c r="B564" s="382"/>
      <c r="C564" s="382"/>
    </row>
    <row r="565" spans="1:7" ht="14.25">
      <c r="A565" s="548" t="s">
        <v>280</v>
      </c>
      <c r="B565" s="548"/>
      <c r="C565" s="548"/>
    </row>
    <row r="566" spans="1:7" ht="15" thickBot="1">
      <c r="A566" s="382"/>
      <c r="B566" s="382"/>
      <c r="C566" s="382"/>
    </row>
    <row r="567" spans="1:7" ht="24.75" thickBot="1">
      <c r="A567" s="683" t="s">
        <v>281</v>
      </c>
      <c r="B567" s="684"/>
      <c r="C567" s="684"/>
      <c r="D567" s="685"/>
      <c r="E567" s="409" t="s">
        <v>268</v>
      </c>
      <c r="F567" s="410" t="s">
        <v>269</v>
      </c>
      <c r="G567" s="411"/>
    </row>
    <row r="568" spans="1:7" ht="14.25" customHeight="1" thickBot="1">
      <c r="A568" s="680" t="s">
        <v>282</v>
      </c>
      <c r="B568" s="681"/>
      <c r="C568" s="681"/>
      <c r="D568" s="682"/>
      <c r="E568" s="412">
        <f>SUM(E569:E576)</f>
        <v>141136.9</v>
      </c>
      <c r="F568" s="412">
        <f>SUM(F569:F576)</f>
        <v>106212.3</v>
      </c>
      <c r="G568" s="413"/>
    </row>
    <row r="569" spans="1:7">
      <c r="A569" s="674" t="s">
        <v>283</v>
      </c>
      <c r="B569" s="675"/>
      <c r="C569" s="675"/>
      <c r="D569" s="676"/>
      <c r="E569" s="414"/>
      <c r="F569" s="415"/>
      <c r="G569" s="164"/>
    </row>
    <row r="570" spans="1:7">
      <c r="A570" s="662" t="s">
        <v>284</v>
      </c>
      <c r="B570" s="663"/>
      <c r="C570" s="663"/>
      <c r="D570" s="664"/>
      <c r="E570" s="416"/>
      <c r="F570" s="417"/>
      <c r="G570" s="164"/>
    </row>
    <row r="571" spans="1:7">
      <c r="A571" s="662" t="s">
        <v>285</v>
      </c>
      <c r="B571" s="663"/>
      <c r="C571" s="663"/>
      <c r="D571" s="664"/>
      <c r="E571" s="416"/>
      <c r="F571" s="417"/>
      <c r="G571" s="164"/>
    </row>
    <row r="572" spans="1:7">
      <c r="A572" s="686" t="s">
        <v>286</v>
      </c>
      <c r="B572" s="687"/>
      <c r="C572" s="687"/>
      <c r="D572" s="688"/>
      <c r="E572" s="416">
        <v>140595.1</v>
      </c>
      <c r="F572" s="418">
        <f>895+104964.8</f>
        <v>105859.8</v>
      </c>
      <c r="G572" s="164"/>
    </row>
    <row r="573" spans="1:7">
      <c r="A573" s="662" t="s">
        <v>287</v>
      </c>
      <c r="B573" s="663"/>
      <c r="C573" s="663"/>
      <c r="D573" s="664"/>
      <c r="E573" s="416"/>
      <c r="F573" s="417"/>
      <c r="G573" s="164"/>
    </row>
    <row r="574" spans="1:7">
      <c r="A574" s="665" t="s">
        <v>288</v>
      </c>
      <c r="B574" s="666"/>
      <c r="C574" s="666"/>
      <c r="D574" s="667"/>
      <c r="E574" s="416"/>
      <c r="F574" s="417"/>
      <c r="G574" s="164"/>
    </row>
    <row r="575" spans="1:7">
      <c r="A575" s="665" t="s">
        <v>289</v>
      </c>
      <c r="B575" s="666"/>
      <c r="C575" s="666"/>
      <c r="D575" s="667"/>
      <c r="E575" s="416"/>
      <c r="F575" s="417"/>
      <c r="G575" s="164"/>
    </row>
    <row r="576" spans="1:7" ht="14.25" thickBot="1">
      <c r="A576" s="677" t="s">
        <v>290</v>
      </c>
      <c r="B576" s="678"/>
      <c r="C576" s="678"/>
      <c r="D576" s="679"/>
      <c r="E576" s="419">
        <v>541.79999999999995</v>
      </c>
      <c r="F576" s="420">
        <v>352.5</v>
      </c>
      <c r="G576" s="164"/>
    </row>
    <row r="577" spans="1:7" ht="14.25" thickBot="1">
      <c r="A577" s="680" t="s">
        <v>291</v>
      </c>
      <c r="B577" s="681"/>
      <c r="C577" s="681"/>
      <c r="D577" s="682"/>
      <c r="E577" s="421">
        <v>-34.6</v>
      </c>
      <c r="F577" s="422">
        <v>120.15</v>
      </c>
      <c r="G577" s="423"/>
    </row>
    <row r="578" spans="1:7" ht="14.25" thickBot="1">
      <c r="A578" s="668" t="s">
        <v>292</v>
      </c>
      <c r="B578" s="669"/>
      <c r="C578" s="669"/>
      <c r="D578" s="670"/>
      <c r="E578" s="424"/>
      <c r="F578" s="425"/>
      <c r="G578" s="423"/>
    </row>
    <row r="579" spans="1:7" ht="14.25" thickBot="1">
      <c r="A579" s="668" t="s">
        <v>293</v>
      </c>
      <c r="B579" s="669"/>
      <c r="C579" s="669"/>
      <c r="D579" s="670"/>
      <c r="E579" s="421"/>
      <c r="F579" s="422"/>
      <c r="G579" s="423"/>
    </row>
    <row r="580" spans="1:7" ht="14.25" thickBot="1">
      <c r="A580" s="671" t="s">
        <v>294</v>
      </c>
      <c r="B580" s="672"/>
      <c r="C580" s="672"/>
      <c r="D580" s="673"/>
      <c r="E580" s="421"/>
      <c r="F580" s="422"/>
      <c r="G580" s="423"/>
    </row>
    <row r="581" spans="1:7" ht="14.25" thickBot="1">
      <c r="A581" s="671" t="s">
        <v>295</v>
      </c>
      <c r="B581" s="672"/>
      <c r="C581" s="672"/>
      <c r="D581" s="673"/>
      <c r="E581" s="412">
        <f>E582+E590+E593+E596</f>
        <v>0</v>
      </c>
      <c r="F581" s="412">
        <f>SUM(F582+F590+F593+F596)</f>
        <v>0</v>
      </c>
      <c r="G581" s="413"/>
    </row>
    <row r="582" spans="1:7">
      <c r="A582" s="674" t="s">
        <v>296</v>
      </c>
      <c r="B582" s="675"/>
      <c r="C582" s="675"/>
      <c r="D582" s="676"/>
      <c r="E582" s="426">
        <f>SUM(E583:E589)</f>
        <v>0</v>
      </c>
      <c r="F582" s="426">
        <f>SUM(F583:F589)</f>
        <v>0</v>
      </c>
      <c r="G582" s="427"/>
    </row>
    <row r="583" spans="1:7">
      <c r="A583" s="656" t="s">
        <v>297</v>
      </c>
      <c r="B583" s="657"/>
      <c r="C583" s="657"/>
      <c r="D583" s="658"/>
      <c r="E583" s="428"/>
      <c r="F583" s="429"/>
      <c r="G583" s="430"/>
    </row>
    <row r="584" spans="1:7">
      <c r="A584" s="656" t="s">
        <v>298</v>
      </c>
      <c r="B584" s="657"/>
      <c r="C584" s="657"/>
      <c r="D584" s="658"/>
      <c r="E584" s="428"/>
      <c r="F584" s="429"/>
      <c r="G584" s="430"/>
    </row>
    <row r="585" spans="1:7">
      <c r="A585" s="656" t="s">
        <v>299</v>
      </c>
      <c r="B585" s="657"/>
      <c r="C585" s="657"/>
      <c r="D585" s="658"/>
      <c r="E585" s="428"/>
      <c r="F585" s="429"/>
      <c r="G585" s="430"/>
    </row>
    <row r="586" spans="1:7">
      <c r="A586" s="656" t="s">
        <v>300</v>
      </c>
      <c r="B586" s="657"/>
      <c r="C586" s="657"/>
      <c r="D586" s="658"/>
      <c r="E586" s="428"/>
      <c r="F586" s="429"/>
      <c r="G586" s="430"/>
    </row>
    <row r="587" spans="1:7">
      <c r="A587" s="656" t="s">
        <v>301</v>
      </c>
      <c r="B587" s="657"/>
      <c r="C587" s="657"/>
      <c r="D587" s="658"/>
      <c r="E587" s="428"/>
      <c r="F587" s="429"/>
      <c r="G587" s="430"/>
    </row>
    <row r="588" spans="1:7">
      <c r="A588" s="656" t="s">
        <v>302</v>
      </c>
      <c r="B588" s="657"/>
      <c r="C588" s="657"/>
      <c r="D588" s="658"/>
      <c r="E588" s="428"/>
      <c r="F588" s="429"/>
      <c r="G588" s="430"/>
    </row>
    <row r="589" spans="1:7">
      <c r="A589" s="656" t="s">
        <v>303</v>
      </c>
      <c r="B589" s="657"/>
      <c r="C589" s="657"/>
      <c r="D589" s="658"/>
      <c r="E589" s="428"/>
      <c r="F589" s="429"/>
      <c r="G589" s="430"/>
    </row>
    <row r="590" spans="1:7">
      <c r="A590" s="665" t="s">
        <v>304</v>
      </c>
      <c r="B590" s="666"/>
      <c r="C590" s="666"/>
      <c r="D590" s="667"/>
      <c r="E590" s="431">
        <f>SUM(E591:E592)</f>
        <v>0</v>
      </c>
      <c r="F590" s="431">
        <f>SUM(F591:F592)</f>
        <v>0</v>
      </c>
      <c r="G590" s="427"/>
    </row>
    <row r="591" spans="1:7">
      <c r="A591" s="656" t="s">
        <v>305</v>
      </c>
      <c r="B591" s="657"/>
      <c r="C591" s="657"/>
      <c r="D591" s="658"/>
      <c r="E591" s="428"/>
      <c r="F591" s="429"/>
      <c r="G591" s="430"/>
    </row>
    <row r="592" spans="1:7">
      <c r="A592" s="656" t="s">
        <v>306</v>
      </c>
      <c r="B592" s="657"/>
      <c r="C592" s="657"/>
      <c r="D592" s="658"/>
      <c r="E592" s="428"/>
      <c r="F592" s="429"/>
      <c r="G592" s="430"/>
    </row>
    <row r="593" spans="1:7">
      <c r="A593" s="662" t="s">
        <v>307</v>
      </c>
      <c r="B593" s="663"/>
      <c r="C593" s="663"/>
      <c r="D593" s="664"/>
      <c r="E593" s="431">
        <f>SUM(E594:E595)</f>
        <v>0</v>
      </c>
      <c r="F593" s="431">
        <f>SUM(F594:F595)</f>
        <v>0</v>
      </c>
      <c r="G593" s="427"/>
    </row>
    <row r="594" spans="1:7">
      <c r="A594" s="656" t="s">
        <v>308</v>
      </c>
      <c r="B594" s="657"/>
      <c r="C594" s="657"/>
      <c r="D594" s="658"/>
      <c r="E594" s="428"/>
      <c r="F594" s="429"/>
      <c r="G594" s="430"/>
    </row>
    <row r="595" spans="1:7">
      <c r="A595" s="656" t="s">
        <v>309</v>
      </c>
      <c r="B595" s="657"/>
      <c r="C595" s="657"/>
      <c r="D595" s="658"/>
      <c r="E595" s="428"/>
      <c r="F595" s="429"/>
      <c r="G595" s="430"/>
    </row>
    <row r="596" spans="1:7">
      <c r="A596" s="662" t="s">
        <v>310</v>
      </c>
      <c r="B596" s="663"/>
      <c r="C596" s="663"/>
      <c r="D596" s="664"/>
      <c r="E596" s="431">
        <f>SUM(E597:E610)</f>
        <v>0</v>
      </c>
      <c r="F596" s="431">
        <f>SUM(F597:F610)</f>
        <v>0</v>
      </c>
      <c r="G596" s="427"/>
    </row>
    <row r="597" spans="1:7">
      <c r="A597" s="656" t="s">
        <v>311</v>
      </c>
      <c r="B597" s="657"/>
      <c r="C597" s="657"/>
      <c r="D597" s="658"/>
      <c r="E597" s="416"/>
      <c r="F597" s="417"/>
      <c r="G597" s="164"/>
    </row>
    <row r="598" spans="1:7">
      <c r="A598" s="656" t="s">
        <v>312</v>
      </c>
      <c r="B598" s="657"/>
      <c r="C598" s="657"/>
      <c r="D598" s="658"/>
      <c r="E598" s="416"/>
      <c r="F598" s="417"/>
      <c r="G598" s="164"/>
    </row>
    <row r="599" spans="1:7">
      <c r="A599" s="656" t="s">
        <v>313</v>
      </c>
      <c r="B599" s="657"/>
      <c r="C599" s="657"/>
      <c r="D599" s="658"/>
      <c r="E599" s="432"/>
      <c r="F599" s="433"/>
      <c r="G599" s="164"/>
    </row>
    <row r="600" spans="1:7">
      <c r="A600" s="656" t="s">
        <v>314</v>
      </c>
      <c r="B600" s="657"/>
      <c r="C600" s="657"/>
      <c r="D600" s="658"/>
      <c r="E600" s="416"/>
      <c r="F600" s="417"/>
      <c r="G600" s="164"/>
    </row>
    <row r="601" spans="1:7">
      <c r="A601" s="656" t="s">
        <v>315</v>
      </c>
      <c r="B601" s="657"/>
      <c r="C601" s="657"/>
      <c r="D601" s="658"/>
      <c r="E601" s="416"/>
      <c r="F601" s="417"/>
      <c r="G601" s="164"/>
    </row>
    <row r="602" spans="1:7">
      <c r="A602" s="656" t="s">
        <v>316</v>
      </c>
      <c r="B602" s="657"/>
      <c r="C602" s="657"/>
      <c r="D602" s="658"/>
      <c r="E602" s="416"/>
      <c r="F602" s="417"/>
      <c r="G602" s="164"/>
    </row>
    <row r="603" spans="1:7">
      <c r="A603" s="656" t="s">
        <v>317</v>
      </c>
      <c r="B603" s="657"/>
      <c r="C603" s="657"/>
      <c r="D603" s="658"/>
      <c r="E603" s="416"/>
      <c r="F603" s="417"/>
      <c r="G603" s="164"/>
    </row>
    <row r="604" spans="1:7">
      <c r="A604" s="656" t="s">
        <v>318</v>
      </c>
      <c r="B604" s="657"/>
      <c r="C604" s="657"/>
      <c r="D604" s="658"/>
      <c r="E604" s="416"/>
      <c r="F604" s="417"/>
      <c r="G604" s="164"/>
    </row>
    <row r="605" spans="1:7">
      <c r="A605" s="656" t="s">
        <v>319</v>
      </c>
      <c r="B605" s="657"/>
      <c r="C605" s="657"/>
      <c r="D605" s="658"/>
      <c r="E605" s="416"/>
      <c r="F605" s="417"/>
      <c r="G605" s="164"/>
    </row>
    <row r="606" spans="1:7">
      <c r="A606" s="659" t="s">
        <v>320</v>
      </c>
      <c r="B606" s="660"/>
      <c r="C606" s="660"/>
      <c r="D606" s="661"/>
      <c r="E606" s="416"/>
      <c r="F606" s="417"/>
      <c r="G606" s="164"/>
    </row>
    <row r="607" spans="1:7">
      <c r="A607" s="659" t="s">
        <v>321</v>
      </c>
      <c r="B607" s="660"/>
      <c r="C607" s="660"/>
      <c r="D607" s="661"/>
      <c r="E607" s="416"/>
      <c r="F607" s="417"/>
      <c r="G607" s="164"/>
    </row>
    <row r="608" spans="1:7">
      <c r="A608" s="659" t="s">
        <v>322</v>
      </c>
      <c r="B608" s="660"/>
      <c r="C608" s="660"/>
      <c r="D608" s="661"/>
      <c r="E608" s="416"/>
      <c r="F608" s="417"/>
      <c r="G608" s="164"/>
    </row>
    <row r="609" spans="1:7">
      <c r="A609" s="640" t="s">
        <v>323</v>
      </c>
      <c r="B609" s="641"/>
      <c r="C609" s="641"/>
      <c r="D609" s="642"/>
      <c r="E609" s="416"/>
      <c r="F609" s="417"/>
      <c r="G609" s="164"/>
    </row>
    <row r="610" spans="1:7" ht="14.25" thickBot="1">
      <c r="A610" s="643" t="s">
        <v>324</v>
      </c>
      <c r="B610" s="644"/>
      <c r="C610" s="644"/>
      <c r="D610" s="645"/>
      <c r="E610" s="416"/>
      <c r="F610" s="417"/>
      <c r="G610" s="164"/>
    </row>
    <row r="611" spans="1:7" ht="14.25" thickBot="1">
      <c r="A611" s="646" t="s">
        <v>325</v>
      </c>
      <c r="B611" s="647"/>
      <c r="C611" s="647"/>
      <c r="D611" s="648"/>
      <c r="E611" s="434">
        <f>SUM(E568+E577+E578+E579+E580+E581)</f>
        <v>141102.29999999999</v>
      </c>
      <c r="F611" s="434">
        <f>SUM(F568+F577+F578+F579+F580+F581)</f>
        <v>106332.45</v>
      </c>
      <c r="G611" s="413"/>
    </row>
    <row r="612" spans="1:7">
      <c r="A612" s="435"/>
      <c r="B612" s="435"/>
      <c r="C612" s="435"/>
      <c r="D612" s="435"/>
      <c r="E612" s="436"/>
      <c r="F612" s="436"/>
      <c r="G612" s="413"/>
    </row>
    <row r="613" spans="1:7">
      <c r="A613" s="597" t="s">
        <v>326</v>
      </c>
      <c r="B613" s="598"/>
      <c r="C613" s="598"/>
      <c r="D613" s="598"/>
    </row>
    <row r="614" spans="1:7" ht="15.75" thickBot="1">
      <c r="A614" s="382"/>
      <c r="B614" s="382"/>
      <c r="C614" s="208"/>
    </row>
    <row r="615" spans="1:7" ht="15.75">
      <c r="A615" s="649" t="s">
        <v>327</v>
      </c>
      <c r="B615" s="650"/>
      <c r="C615" s="651" t="s">
        <v>268</v>
      </c>
      <c r="D615" s="651" t="s">
        <v>269</v>
      </c>
    </row>
    <row r="616" spans="1:7" ht="15.75" thickBot="1">
      <c r="A616" s="654"/>
      <c r="B616" s="655"/>
      <c r="C616" s="652"/>
      <c r="D616" s="653"/>
    </row>
    <row r="617" spans="1:7">
      <c r="A617" s="634" t="s">
        <v>328</v>
      </c>
      <c r="B617" s="635"/>
      <c r="C617" s="396">
        <v>11879.46</v>
      </c>
      <c r="D617" s="397">
        <v>11999.29</v>
      </c>
    </row>
    <row r="618" spans="1:7">
      <c r="A618" s="636" t="s">
        <v>329</v>
      </c>
      <c r="B618" s="637"/>
      <c r="C618" s="391"/>
      <c r="D618" s="392"/>
    </row>
    <row r="619" spans="1:7">
      <c r="A619" s="638" t="s">
        <v>330</v>
      </c>
      <c r="B619" s="639"/>
      <c r="C619" s="391">
        <v>30860.17</v>
      </c>
      <c r="D619" s="392">
        <v>9042.2800000000007</v>
      </c>
    </row>
    <row r="620" spans="1:7">
      <c r="A620" s="630" t="s">
        <v>331</v>
      </c>
      <c r="B620" s="631"/>
      <c r="C620" s="391"/>
      <c r="D620" s="392"/>
    </row>
    <row r="621" spans="1:7">
      <c r="A621" s="626" t="s">
        <v>332</v>
      </c>
      <c r="B621" s="627"/>
      <c r="C621" s="391"/>
      <c r="D621" s="392"/>
    </row>
    <row r="622" spans="1:7">
      <c r="A622" s="626" t="s">
        <v>333</v>
      </c>
      <c r="B622" s="627"/>
      <c r="C622" s="391">
        <v>1236.8699999999999</v>
      </c>
      <c r="D622" s="392">
        <v>1446.45</v>
      </c>
    </row>
    <row r="623" spans="1:7">
      <c r="A623" s="626" t="s">
        <v>334</v>
      </c>
      <c r="B623" s="627"/>
      <c r="C623" s="391"/>
      <c r="D623" s="392"/>
    </row>
    <row r="624" spans="1:7" ht="21.75" customHeight="1">
      <c r="A624" s="628" t="s">
        <v>335</v>
      </c>
      <c r="B624" s="629"/>
      <c r="C624" s="391"/>
      <c r="D624" s="392"/>
    </row>
    <row r="625" spans="1:6">
      <c r="A625" s="630" t="s">
        <v>336</v>
      </c>
      <c r="B625" s="631"/>
      <c r="C625" s="437"/>
      <c r="D625" s="392"/>
    </row>
    <row r="626" spans="1:6" ht="14.25" thickBot="1">
      <c r="A626" s="632" t="s">
        <v>16</v>
      </c>
      <c r="B626" s="633"/>
      <c r="C626" s="438"/>
      <c r="D626" s="439"/>
    </row>
    <row r="627" spans="1:6" ht="16.5" thickBot="1">
      <c r="A627" s="545" t="s">
        <v>90</v>
      </c>
      <c r="B627" s="547"/>
      <c r="C627" s="440">
        <f>SUM(C617:C626)</f>
        <v>43976.5</v>
      </c>
      <c r="D627" s="440">
        <f>SUM(D617:D626)</f>
        <v>22488.02</v>
      </c>
    </row>
    <row r="631" spans="1:6" ht="14.25">
      <c r="A631" s="548" t="s">
        <v>337</v>
      </c>
      <c r="B631" s="548"/>
      <c r="C631" s="548"/>
    </row>
    <row r="632" spans="1:6" ht="15" thickBot="1">
      <c r="A632" s="382"/>
      <c r="B632" s="382"/>
      <c r="C632" s="382"/>
    </row>
    <row r="633" spans="1:6" ht="26.25" thickBot="1">
      <c r="A633" s="617" t="s">
        <v>338</v>
      </c>
      <c r="B633" s="618"/>
      <c r="C633" s="618"/>
      <c r="D633" s="619"/>
      <c r="E633" s="385" t="s">
        <v>268</v>
      </c>
      <c r="F633" s="210" t="s">
        <v>269</v>
      </c>
    </row>
    <row r="634" spans="1:6" ht="14.25" thickBot="1">
      <c r="A634" s="533" t="s">
        <v>339</v>
      </c>
      <c r="B634" s="534"/>
      <c r="C634" s="534"/>
      <c r="D634" s="535"/>
      <c r="E634" s="441">
        <f>E635+E636+E637</f>
        <v>0</v>
      </c>
      <c r="F634" s="441">
        <f>F635+F636+F637</f>
        <v>0</v>
      </c>
    </row>
    <row r="635" spans="1:6">
      <c r="A635" s="620" t="s">
        <v>340</v>
      </c>
      <c r="B635" s="621"/>
      <c r="C635" s="621"/>
      <c r="D635" s="622"/>
      <c r="E635" s="442"/>
      <c r="F635" s="443"/>
    </row>
    <row r="636" spans="1:6">
      <c r="A636" s="520" t="s">
        <v>341</v>
      </c>
      <c r="B636" s="521"/>
      <c r="C636" s="521"/>
      <c r="D636" s="522"/>
      <c r="E636" s="444"/>
      <c r="F636" s="445"/>
    </row>
    <row r="637" spans="1:6" ht="14.25" thickBot="1">
      <c r="A637" s="608" t="s">
        <v>342</v>
      </c>
      <c r="B637" s="609"/>
      <c r="C637" s="609"/>
      <c r="D637" s="610"/>
      <c r="E637" s="446"/>
      <c r="F637" s="447"/>
    </row>
    <row r="638" spans="1:6" ht="14.25" thickBot="1">
      <c r="A638" s="623" t="s">
        <v>343</v>
      </c>
      <c r="B638" s="624"/>
      <c r="C638" s="624"/>
      <c r="D638" s="625"/>
      <c r="E638" s="441">
        <v>0</v>
      </c>
      <c r="F638" s="448">
        <v>0</v>
      </c>
    </row>
    <row r="639" spans="1:6" ht="14.25" thickBot="1">
      <c r="A639" s="614" t="s">
        <v>344</v>
      </c>
      <c r="B639" s="615"/>
      <c r="C639" s="615"/>
      <c r="D639" s="616"/>
      <c r="E639" s="449">
        <f>SUM(E640:E649)</f>
        <v>271.55</v>
      </c>
      <c r="F639" s="449">
        <f>SUM(F640:F649)</f>
        <v>48607.060000000005</v>
      </c>
    </row>
    <row r="640" spans="1:6">
      <c r="A640" s="536" t="s">
        <v>345</v>
      </c>
      <c r="B640" s="537"/>
      <c r="C640" s="537"/>
      <c r="D640" s="538"/>
      <c r="E640" s="450"/>
      <c r="F640" s="450"/>
    </row>
    <row r="641" spans="1:6">
      <c r="A641" s="539" t="s">
        <v>346</v>
      </c>
      <c r="B641" s="540"/>
      <c r="C641" s="540"/>
      <c r="D641" s="541"/>
      <c r="E641" s="451"/>
      <c r="F641" s="451"/>
    </row>
    <row r="642" spans="1:6">
      <c r="A642" s="539" t="s">
        <v>347</v>
      </c>
      <c r="B642" s="540"/>
      <c r="C642" s="540"/>
      <c r="D642" s="541"/>
      <c r="E642" s="444"/>
      <c r="F642" s="444"/>
    </row>
    <row r="643" spans="1:6">
      <c r="A643" s="539" t="s">
        <v>348</v>
      </c>
      <c r="B643" s="540"/>
      <c r="C643" s="540"/>
      <c r="D643" s="541"/>
      <c r="E643" s="444"/>
      <c r="F643" s="445"/>
    </row>
    <row r="644" spans="1:6">
      <c r="A644" s="539" t="s">
        <v>349</v>
      </c>
      <c r="B644" s="540"/>
      <c r="C644" s="540"/>
      <c r="D644" s="541"/>
      <c r="E644" s="444"/>
      <c r="F644" s="445"/>
    </row>
    <row r="645" spans="1:6">
      <c r="A645" s="539" t="s">
        <v>350</v>
      </c>
      <c r="B645" s="540"/>
      <c r="C645" s="540"/>
      <c r="D645" s="541"/>
      <c r="E645" s="452"/>
      <c r="F645" s="453"/>
    </row>
    <row r="646" spans="1:6">
      <c r="A646" s="539" t="s">
        <v>351</v>
      </c>
      <c r="B646" s="540"/>
      <c r="C646" s="540"/>
      <c r="D646" s="541"/>
      <c r="E646" s="452"/>
      <c r="F646" s="453"/>
    </row>
    <row r="647" spans="1:6">
      <c r="A647" s="520" t="s">
        <v>352</v>
      </c>
      <c r="B647" s="521"/>
      <c r="C647" s="521"/>
      <c r="D647" s="522"/>
      <c r="E647" s="444"/>
      <c r="F647" s="445"/>
    </row>
    <row r="648" spans="1:6">
      <c r="A648" s="520" t="s">
        <v>353</v>
      </c>
      <c r="B648" s="521"/>
      <c r="C648" s="521"/>
      <c r="D648" s="522"/>
      <c r="E648" s="452"/>
      <c r="F648" s="453"/>
    </row>
    <row r="649" spans="1:6" ht="14.25" thickBot="1">
      <c r="A649" s="608" t="s">
        <v>354</v>
      </c>
      <c r="B649" s="609"/>
      <c r="C649" s="609"/>
      <c r="D649" s="610"/>
      <c r="E649" s="452">
        <v>271.55</v>
      </c>
      <c r="F649" s="453">
        <f>339.23+41.92+27292.2+3073.62+16095.26+1764.83</f>
        <v>48607.060000000005</v>
      </c>
    </row>
    <row r="650" spans="1:6" ht="14.25" thickBot="1">
      <c r="A650" s="611" t="s">
        <v>90</v>
      </c>
      <c r="B650" s="612"/>
      <c r="C650" s="612"/>
      <c r="D650" s="613"/>
      <c r="E650" s="262">
        <f>SUM(E634+E638+E639)</f>
        <v>271.55</v>
      </c>
      <c r="F650" s="262">
        <f>SUM(F634+F638+F639)</f>
        <v>48607.060000000005</v>
      </c>
    </row>
    <row r="661" spans="1:6">
      <c r="A661" s="597" t="s">
        <v>355</v>
      </c>
      <c r="B661" s="598"/>
      <c r="C661" s="598"/>
      <c r="D661" s="598"/>
    </row>
    <row r="662" spans="1:6" ht="15.75" thickBot="1">
      <c r="A662" s="382"/>
      <c r="B662" s="382"/>
      <c r="C662" s="208"/>
      <c r="D662" s="208"/>
    </row>
    <row r="663" spans="1:6" ht="26.25" thickBot="1">
      <c r="A663" s="549" t="s">
        <v>356</v>
      </c>
      <c r="B663" s="550"/>
      <c r="C663" s="550"/>
      <c r="D663" s="551"/>
      <c r="E663" s="385" t="s">
        <v>268</v>
      </c>
      <c r="F663" s="210" t="s">
        <v>269</v>
      </c>
    </row>
    <row r="664" spans="1:6" ht="30.75" customHeight="1" thickBot="1">
      <c r="A664" s="599" t="s">
        <v>357</v>
      </c>
      <c r="B664" s="600"/>
      <c r="C664" s="600"/>
      <c r="D664" s="601"/>
      <c r="E664" s="454"/>
      <c r="F664" s="454"/>
    </row>
    <row r="665" spans="1:6" ht="14.25" thickBot="1">
      <c r="A665" s="533" t="s">
        <v>358</v>
      </c>
      <c r="B665" s="534"/>
      <c r="C665" s="534"/>
      <c r="D665" s="535"/>
      <c r="E665" s="387">
        <f>SUM(E666+E667+E672)</f>
        <v>0</v>
      </c>
      <c r="F665" s="387">
        <f>SUM(F666+F667+F672)</f>
        <v>61679</v>
      </c>
    </row>
    <row r="666" spans="1:6">
      <c r="A666" s="602" t="s">
        <v>359</v>
      </c>
      <c r="B666" s="603"/>
      <c r="C666" s="603"/>
      <c r="D666" s="604"/>
      <c r="E666" s="290"/>
      <c r="F666" s="290"/>
    </row>
    <row r="667" spans="1:6">
      <c r="A667" s="605" t="s">
        <v>360</v>
      </c>
      <c r="B667" s="606"/>
      <c r="C667" s="606"/>
      <c r="D667" s="607"/>
      <c r="E667" s="455">
        <f>SUM(E669:E671)</f>
        <v>0</v>
      </c>
      <c r="F667" s="455">
        <f>SUM(F669:F671)</f>
        <v>0</v>
      </c>
    </row>
    <row r="668" spans="1:6">
      <c r="A668" s="579" t="s">
        <v>361</v>
      </c>
      <c r="B668" s="580"/>
      <c r="C668" s="580"/>
      <c r="D668" s="581"/>
      <c r="E668" s="456"/>
      <c r="F668" s="456"/>
    </row>
    <row r="669" spans="1:6">
      <c r="A669" s="579" t="s">
        <v>362</v>
      </c>
      <c r="B669" s="580"/>
      <c r="C669" s="580"/>
      <c r="D669" s="581"/>
      <c r="E669" s="456"/>
      <c r="F669" s="456"/>
    </row>
    <row r="670" spans="1:6">
      <c r="A670" s="579" t="s">
        <v>363</v>
      </c>
      <c r="B670" s="580"/>
      <c r="C670" s="580"/>
      <c r="D670" s="581"/>
      <c r="E670" s="391"/>
      <c r="F670" s="391"/>
    </row>
    <row r="671" spans="1:6">
      <c r="A671" s="579" t="s">
        <v>364</v>
      </c>
      <c r="B671" s="580"/>
      <c r="C671" s="580"/>
      <c r="D671" s="581"/>
      <c r="E671" s="391"/>
      <c r="F671" s="391"/>
    </row>
    <row r="672" spans="1:6">
      <c r="A672" s="594" t="s">
        <v>365</v>
      </c>
      <c r="B672" s="595"/>
      <c r="C672" s="595"/>
      <c r="D672" s="596"/>
      <c r="E672" s="455">
        <f>SUM(E673:E677)</f>
        <v>0</v>
      </c>
      <c r="F672" s="455">
        <f>SUM(F673:F677)</f>
        <v>61679</v>
      </c>
    </row>
    <row r="673" spans="1:6">
      <c r="A673" s="579" t="s">
        <v>366</v>
      </c>
      <c r="B673" s="580"/>
      <c r="C673" s="580"/>
      <c r="D673" s="581"/>
      <c r="E673" s="391"/>
      <c r="F673" s="391"/>
    </row>
    <row r="674" spans="1:6">
      <c r="A674" s="579" t="s">
        <v>367</v>
      </c>
      <c r="B674" s="580"/>
      <c r="C674" s="580"/>
      <c r="D674" s="581"/>
      <c r="E674" s="391"/>
      <c r="F674" s="391">
        <v>61679</v>
      </c>
    </row>
    <row r="675" spans="1:6">
      <c r="A675" s="582" t="s">
        <v>368</v>
      </c>
      <c r="B675" s="583"/>
      <c r="C675" s="583"/>
      <c r="D675" s="584"/>
      <c r="E675" s="391"/>
      <c r="F675" s="391"/>
    </row>
    <row r="676" spans="1:6">
      <c r="A676" s="582" t="s">
        <v>369</v>
      </c>
      <c r="B676" s="583"/>
      <c r="C676" s="583"/>
      <c r="D676" s="584"/>
      <c r="E676" s="391"/>
      <c r="F676" s="391"/>
    </row>
    <row r="677" spans="1:6" ht="14.25" thickBot="1">
      <c r="A677" s="585" t="s">
        <v>370</v>
      </c>
      <c r="B677" s="586"/>
      <c r="C677" s="586"/>
      <c r="D677" s="587"/>
      <c r="E677" s="394"/>
      <c r="F677" s="394"/>
    </row>
    <row r="678" spans="1:6" ht="14.25" thickBot="1">
      <c r="A678" s="588" t="s">
        <v>371</v>
      </c>
      <c r="B678" s="589"/>
      <c r="C678" s="589"/>
      <c r="D678" s="590"/>
      <c r="E678" s="457">
        <f>SUM(E664+E665)</f>
        <v>0</v>
      </c>
      <c r="F678" s="457">
        <f>SUM(F664+F665)</f>
        <v>61679</v>
      </c>
    </row>
    <row r="682" spans="1:6" ht="14.25">
      <c r="A682" s="34" t="s">
        <v>372</v>
      </c>
      <c r="B682" s="2"/>
      <c r="C682" s="2"/>
    </row>
    <row r="683" spans="1:6" ht="14.25" thickBot="1">
      <c r="A683"/>
      <c r="B683"/>
      <c r="C683"/>
    </row>
    <row r="684" spans="1:6" ht="32.25" thickBot="1">
      <c r="A684" s="591"/>
      <c r="B684" s="592"/>
      <c r="C684" s="592"/>
      <c r="D684" s="593"/>
      <c r="E684" s="347" t="s">
        <v>268</v>
      </c>
      <c r="F684" s="458" t="s">
        <v>269</v>
      </c>
    </row>
    <row r="685" spans="1:6" ht="14.25" thickBot="1">
      <c r="A685" s="564" t="s">
        <v>373</v>
      </c>
      <c r="B685" s="565"/>
      <c r="C685" s="565"/>
      <c r="D685" s="566"/>
      <c r="E685" s="387">
        <f>SUM(E686:E687)</f>
        <v>0</v>
      </c>
      <c r="F685" s="387">
        <f>SUM(F686:F687)</f>
        <v>0</v>
      </c>
    </row>
    <row r="686" spans="1:6">
      <c r="A686" s="567" t="s">
        <v>374</v>
      </c>
      <c r="B686" s="568"/>
      <c r="C686" s="568"/>
      <c r="D686" s="569"/>
      <c r="E686" s="389"/>
      <c r="F686" s="459"/>
    </row>
    <row r="687" spans="1:6" ht="14.25" thickBot="1">
      <c r="A687" s="570" t="s">
        <v>375</v>
      </c>
      <c r="B687" s="571"/>
      <c r="C687" s="571"/>
      <c r="D687" s="572"/>
      <c r="E687" s="403"/>
      <c r="F687" s="460"/>
    </row>
    <row r="688" spans="1:6" ht="14.25" thickBot="1">
      <c r="A688" s="552" t="s">
        <v>376</v>
      </c>
      <c r="B688" s="553"/>
      <c r="C688" s="553"/>
      <c r="D688" s="554"/>
      <c r="E688" s="387">
        <f>SUM(E689:E690)</f>
        <v>14.27</v>
      </c>
      <c r="F688" s="387">
        <f>SUM(F689:F690)</f>
        <v>5.98</v>
      </c>
    </row>
    <row r="689" spans="1:6" ht="22.5" customHeight="1">
      <c r="A689" s="573" t="s">
        <v>377</v>
      </c>
      <c r="B689" s="574"/>
      <c r="C689" s="574"/>
      <c r="D689" s="575"/>
      <c r="E689" s="396"/>
      <c r="F689" s="397"/>
    </row>
    <row r="690" spans="1:6" ht="15.75" customHeight="1" thickBot="1">
      <c r="A690" s="576" t="s">
        <v>378</v>
      </c>
      <c r="B690" s="577"/>
      <c r="C690" s="577"/>
      <c r="D690" s="578"/>
      <c r="E690" s="438">
        <v>14.27</v>
      </c>
      <c r="F690" s="439">
        <v>5.98</v>
      </c>
    </row>
    <row r="691" spans="1:6" ht="14.25" thickBot="1">
      <c r="A691" s="552" t="s">
        <v>379</v>
      </c>
      <c r="B691" s="553"/>
      <c r="C691" s="553"/>
      <c r="D691" s="554"/>
      <c r="E691" s="387">
        <f>SUM(E692:E697)</f>
        <v>0</v>
      </c>
      <c r="F691" s="387">
        <f>SUM(F692:F697)</f>
        <v>0</v>
      </c>
    </row>
    <row r="692" spans="1:6">
      <c r="A692" s="555" t="s">
        <v>380</v>
      </c>
      <c r="B692" s="556"/>
      <c r="C692" s="556"/>
      <c r="D692" s="557"/>
      <c r="E692" s="396"/>
      <c r="F692" s="397"/>
    </row>
    <row r="693" spans="1:6">
      <c r="A693" s="558" t="s">
        <v>381</v>
      </c>
      <c r="B693" s="559"/>
      <c r="C693" s="559"/>
      <c r="D693" s="560"/>
      <c r="E693" s="396"/>
      <c r="F693" s="397"/>
    </row>
    <row r="694" spans="1:6">
      <c r="A694" s="561" t="s">
        <v>382</v>
      </c>
      <c r="B694" s="562"/>
      <c r="C694" s="562"/>
      <c r="D694" s="563"/>
      <c r="E694" s="391"/>
      <c r="F694" s="392"/>
    </row>
    <row r="695" spans="1:6">
      <c r="A695" s="561" t="s">
        <v>383</v>
      </c>
      <c r="B695" s="562"/>
      <c r="C695" s="562"/>
      <c r="D695" s="563"/>
      <c r="E695" s="438"/>
      <c r="F695" s="439"/>
    </row>
    <row r="696" spans="1:6">
      <c r="A696" s="561" t="s">
        <v>384</v>
      </c>
      <c r="B696" s="562"/>
      <c r="C696" s="562"/>
      <c r="D696" s="563"/>
      <c r="E696" s="438"/>
      <c r="F696" s="439"/>
    </row>
    <row r="697" spans="1:6" ht="14.25" thickBot="1">
      <c r="A697" s="542" t="s">
        <v>385</v>
      </c>
      <c r="B697" s="543"/>
      <c r="C697" s="543"/>
      <c r="D697" s="544"/>
      <c r="E697" s="438"/>
      <c r="F697" s="439"/>
    </row>
    <row r="698" spans="1:6" ht="16.5" thickBot="1">
      <c r="A698" s="545" t="s">
        <v>90</v>
      </c>
      <c r="B698" s="546"/>
      <c r="C698" s="546"/>
      <c r="D698" s="547"/>
      <c r="E698" s="461">
        <f>SUM(E685+E688+E691)</f>
        <v>14.27</v>
      </c>
      <c r="F698" s="461">
        <f>SUM(F685+F688+F691)</f>
        <v>5.98</v>
      </c>
    </row>
    <row r="699" spans="1:6" ht="15.75">
      <c r="A699" s="462"/>
      <c r="B699" s="462"/>
      <c r="C699" s="462"/>
      <c r="D699" s="462"/>
      <c r="E699" s="463"/>
      <c r="F699" s="463"/>
    </row>
    <row r="700" spans="1:6">
      <c r="A700" s="343"/>
      <c r="B700" s="343"/>
      <c r="C700" s="343"/>
      <c r="D700" s="343"/>
      <c r="E700" s="343"/>
      <c r="F700" s="343"/>
    </row>
    <row r="701" spans="1:6" ht="15.75">
      <c r="A701" s="464"/>
      <c r="B701" s="464"/>
      <c r="C701" s="464"/>
      <c r="D701" s="464"/>
      <c r="E701" s="465"/>
      <c r="F701" s="465"/>
    </row>
    <row r="702" spans="1:6" ht="15.75">
      <c r="A702" s="462"/>
      <c r="B702" s="462"/>
      <c r="C702" s="462"/>
      <c r="D702" s="462"/>
      <c r="E702" s="463"/>
      <c r="F702" s="463"/>
    </row>
    <row r="703" spans="1:6" ht="15.75">
      <c r="A703" s="462"/>
      <c r="B703" s="462"/>
      <c r="C703" s="462"/>
      <c r="D703" s="462"/>
      <c r="E703" s="463"/>
      <c r="F703" s="463"/>
    </row>
    <row r="706" spans="1:6" ht="14.25">
      <c r="A706" s="548" t="s">
        <v>386</v>
      </c>
      <c r="B706" s="548"/>
      <c r="C706" s="548"/>
    </row>
    <row r="707" spans="1:6" ht="14.25" thickBot="1">
      <c r="A707" s="383"/>
      <c r="B707" s="187"/>
      <c r="C707" s="187"/>
    </row>
    <row r="708" spans="1:6" ht="26.25" thickBot="1">
      <c r="A708" s="549"/>
      <c r="B708" s="550"/>
      <c r="C708" s="550"/>
      <c r="D708" s="551"/>
      <c r="E708" s="385" t="s">
        <v>268</v>
      </c>
      <c r="F708" s="210" t="s">
        <v>269</v>
      </c>
    </row>
    <row r="709" spans="1:6" ht="14.25" thickBot="1">
      <c r="A709" s="533" t="s">
        <v>376</v>
      </c>
      <c r="B709" s="534"/>
      <c r="C709" s="534"/>
      <c r="D709" s="535"/>
      <c r="E709" s="387">
        <f>E710+E711</f>
        <v>0</v>
      </c>
      <c r="F709" s="387">
        <f>F710+F711</f>
        <v>0</v>
      </c>
    </row>
    <row r="710" spans="1:6">
      <c r="A710" s="536" t="s">
        <v>387</v>
      </c>
      <c r="B710" s="537"/>
      <c r="C710" s="537"/>
      <c r="D710" s="538"/>
      <c r="E710" s="389"/>
      <c r="F710" s="459"/>
    </row>
    <row r="711" spans="1:6" ht="14.25" thickBot="1">
      <c r="A711" s="530" t="s">
        <v>388</v>
      </c>
      <c r="B711" s="531"/>
      <c r="C711" s="531"/>
      <c r="D711" s="532"/>
      <c r="E711" s="394"/>
      <c r="F711" s="395"/>
    </row>
    <row r="712" spans="1:6" ht="14.25" thickBot="1">
      <c r="A712" s="533" t="s">
        <v>389</v>
      </c>
      <c r="B712" s="534"/>
      <c r="C712" s="534"/>
      <c r="D712" s="535"/>
      <c r="E712" s="387">
        <f>SUM(E713:E720)</f>
        <v>0</v>
      </c>
      <c r="F712" s="387">
        <f>SUM(F713:F720)</f>
        <v>0</v>
      </c>
    </row>
    <row r="713" spans="1:6">
      <c r="A713" s="536" t="s">
        <v>390</v>
      </c>
      <c r="B713" s="537"/>
      <c r="C713" s="537"/>
      <c r="D713" s="538"/>
      <c r="E713" s="396"/>
      <c r="F713" s="396"/>
    </row>
    <row r="714" spans="1:6">
      <c r="A714" s="539" t="s">
        <v>391</v>
      </c>
      <c r="B714" s="540"/>
      <c r="C714" s="540"/>
      <c r="D714" s="541"/>
      <c r="E714" s="391"/>
      <c r="F714" s="391"/>
    </row>
    <row r="715" spans="1:6">
      <c r="A715" s="539" t="s">
        <v>392</v>
      </c>
      <c r="B715" s="540"/>
      <c r="C715" s="540"/>
      <c r="D715" s="541"/>
      <c r="E715" s="391"/>
      <c r="F715" s="391"/>
    </row>
    <row r="716" spans="1:6">
      <c r="A716" s="520" t="s">
        <v>393</v>
      </c>
      <c r="B716" s="521"/>
      <c r="C716" s="521"/>
      <c r="D716" s="522"/>
      <c r="E716" s="391"/>
      <c r="F716" s="391"/>
    </row>
    <row r="717" spans="1:6">
      <c r="A717" s="520" t="s">
        <v>394</v>
      </c>
      <c r="B717" s="521"/>
      <c r="C717" s="521"/>
      <c r="D717" s="522"/>
      <c r="E717" s="438"/>
      <c r="F717" s="438"/>
    </row>
    <row r="718" spans="1:6">
      <c r="A718" s="520" t="s">
        <v>395</v>
      </c>
      <c r="B718" s="521"/>
      <c r="C718" s="521"/>
      <c r="D718" s="522"/>
      <c r="E718" s="438"/>
      <c r="F718" s="438"/>
    </row>
    <row r="719" spans="1:6">
      <c r="A719" s="520" t="s">
        <v>396</v>
      </c>
      <c r="B719" s="521"/>
      <c r="C719" s="521"/>
      <c r="D719" s="522"/>
      <c r="E719" s="438"/>
      <c r="F719" s="438"/>
    </row>
    <row r="720" spans="1:6" ht="14.25" thickBot="1">
      <c r="A720" s="523" t="s">
        <v>140</v>
      </c>
      <c r="B720" s="524"/>
      <c r="C720" s="524"/>
      <c r="D720" s="525"/>
      <c r="E720" s="438"/>
      <c r="F720" s="438"/>
    </row>
    <row r="721" spans="1:6" ht="14.25" thickBot="1">
      <c r="A721" s="526"/>
      <c r="B721" s="527"/>
      <c r="C721" s="527"/>
      <c r="D721" s="528"/>
      <c r="E721" s="262">
        <f>SUM(E709+E712)</f>
        <v>0</v>
      </c>
      <c r="F721" s="262">
        <f>SUM(F709+F712)</f>
        <v>0</v>
      </c>
    </row>
    <row r="725" spans="1:6" ht="15.75">
      <c r="A725" s="529" t="s">
        <v>397</v>
      </c>
      <c r="B725" s="529"/>
      <c r="C725" s="529"/>
      <c r="D725" s="529"/>
      <c r="E725" s="529"/>
      <c r="F725" s="529"/>
    </row>
    <row r="726" spans="1:6" ht="14.25" thickBot="1">
      <c r="A726" s="466"/>
      <c r="B726" s="247"/>
      <c r="C726" s="247"/>
      <c r="D726" s="247"/>
      <c r="E726" s="247"/>
      <c r="F726" s="247"/>
    </row>
    <row r="727" spans="1:6" ht="14.25" thickBot="1">
      <c r="A727" s="509" t="s">
        <v>398</v>
      </c>
      <c r="B727" s="510"/>
      <c r="C727" s="513" t="s">
        <v>257</v>
      </c>
      <c r="D727" s="514"/>
      <c r="E727" s="514"/>
      <c r="F727" s="515"/>
    </row>
    <row r="728" spans="1:6" ht="14.25" thickBot="1">
      <c r="A728" s="511"/>
      <c r="B728" s="512"/>
      <c r="C728" s="467" t="s">
        <v>399</v>
      </c>
      <c r="D728" s="232" t="s">
        <v>400</v>
      </c>
      <c r="E728" s="468" t="s">
        <v>270</v>
      </c>
      <c r="F728" s="232" t="s">
        <v>274</v>
      </c>
    </row>
    <row r="729" spans="1:6">
      <c r="A729" s="516" t="s">
        <v>401</v>
      </c>
      <c r="B729" s="517"/>
      <c r="C729" s="469">
        <f>SUM(C730:C732)</f>
        <v>0</v>
      </c>
      <c r="D729" s="469">
        <f>SUM(D730:D732)</f>
        <v>0</v>
      </c>
      <c r="E729" s="469">
        <f>SUM(E730:E732)</f>
        <v>0</v>
      </c>
      <c r="F729" s="178">
        <f>SUM(F730:F732)</f>
        <v>0</v>
      </c>
    </row>
    <row r="730" spans="1:6">
      <c r="A730" s="518" t="s">
        <v>402</v>
      </c>
      <c r="B730" s="519"/>
      <c r="C730" s="469">
        <v>0</v>
      </c>
      <c r="D730" s="178">
        <v>0</v>
      </c>
      <c r="E730" s="470">
        <v>0</v>
      </c>
      <c r="F730" s="178">
        <v>0</v>
      </c>
    </row>
    <row r="731" spans="1:6">
      <c r="A731" s="518" t="s">
        <v>403</v>
      </c>
      <c r="B731" s="519"/>
      <c r="C731" s="469"/>
      <c r="D731" s="178"/>
      <c r="E731" s="470"/>
      <c r="F731" s="178"/>
    </row>
    <row r="732" spans="1:6">
      <c r="A732" s="518" t="s">
        <v>403</v>
      </c>
      <c r="B732" s="519"/>
      <c r="C732" s="469"/>
      <c r="D732" s="178"/>
      <c r="E732" s="470"/>
      <c r="F732" s="178"/>
    </row>
    <row r="733" spans="1:6">
      <c r="A733" s="499" t="s">
        <v>404</v>
      </c>
      <c r="B733" s="500"/>
      <c r="C733" s="469">
        <v>0</v>
      </c>
      <c r="D733" s="178">
        <v>0</v>
      </c>
      <c r="E733" s="470">
        <v>0</v>
      </c>
      <c r="F733" s="178">
        <v>0</v>
      </c>
    </row>
    <row r="734" spans="1:6" ht="14.25" thickBot="1">
      <c r="A734" s="501" t="s">
        <v>405</v>
      </c>
      <c r="B734" s="502"/>
      <c r="C734" s="471">
        <v>0</v>
      </c>
      <c r="D734" s="472">
        <v>0</v>
      </c>
      <c r="E734" s="473">
        <v>0</v>
      </c>
      <c r="F734" s="472">
        <v>0</v>
      </c>
    </row>
    <row r="735" spans="1:6" ht="14.25" thickBot="1">
      <c r="A735" s="503" t="s">
        <v>141</v>
      </c>
      <c r="B735" s="504"/>
      <c r="C735" s="474">
        <f>C729+C733+C734</f>
        <v>0</v>
      </c>
      <c r="D735" s="474">
        <f>D729+D733+D734</f>
        <v>0</v>
      </c>
      <c r="E735" s="474">
        <f>E729+E733+E734</f>
        <v>0</v>
      </c>
      <c r="F735" s="475">
        <f>F729+F733+F734</f>
        <v>0</v>
      </c>
    </row>
    <row r="739" spans="1:6" ht="30" customHeight="1">
      <c r="A739" s="505" t="s">
        <v>406</v>
      </c>
      <c r="B739" s="505"/>
      <c r="C739" s="505"/>
      <c r="D739" s="505"/>
      <c r="E739" s="506"/>
      <c r="F739" s="506"/>
    </row>
    <row r="741" spans="1:6" ht="15">
      <c r="A741" s="494" t="s">
        <v>407</v>
      </c>
      <c r="B741" s="494"/>
      <c r="C741" s="494"/>
      <c r="D741" s="494"/>
    </row>
    <row r="742" spans="1:6" ht="14.25" thickBot="1">
      <c r="A742" s="121"/>
      <c r="B742" s="247"/>
      <c r="C742" s="247"/>
      <c r="D742" s="247"/>
    </row>
    <row r="743" spans="1:6" ht="51.75" thickBot="1">
      <c r="A743" s="507" t="s">
        <v>33</v>
      </c>
      <c r="B743" s="508"/>
      <c r="C743" s="235" t="s">
        <v>408</v>
      </c>
      <c r="D743" s="235" t="s">
        <v>409</v>
      </c>
    </row>
    <row r="744" spans="1:6" ht="14.25" thickBot="1">
      <c r="A744" s="492" t="s">
        <v>410</v>
      </c>
      <c r="B744" s="493"/>
      <c r="C744" s="476">
        <v>25</v>
      </c>
      <c r="D744" s="477">
        <v>24</v>
      </c>
    </row>
    <row r="752" spans="1:6" ht="24" customHeight="1">
      <c r="A752" s="494" t="s">
        <v>411</v>
      </c>
      <c r="B752" s="494"/>
      <c r="C752" s="494"/>
      <c r="D752" s="494"/>
      <c r="E752" s="494"/>
      <c r="F752" s="494"/>
    </row>
    <row r="753" spans="1:5" ht="16.5" thickBot="1">
      <c r="A753" s="247"/>
      <c r="B753" s="478"/>
      <c r="C753" s="478"/>
      <c r="D753" s="247"/>
      <c r="E753" s="247"/>
    </row>
    <row r="754" spans="1:5" ht="51.75" thickBot="1">
      <c r="A754" s="467" t="s">
        <v>412</v>
      </c>
      <c r="B754" s="232" t="s">
        <v>413</v>
      </c>
      <c r="C754" s="232" t="s">
        <v>156</v>
      </c>
      <c r="D754" s="125" t="s">
        <v>414</v>
      </c>
      <c r="E754" s="124" t="s">
        <v>415</v>
      </c>
    </row>
    <row r="755" spans="1:5">
      <c r="A755" s="479" t="s">
        <v>87</v>
      </c>
      <c r="B755" s="480" t="s">
        <v>416</v>
      </c>
      <c r="C755" s="174"/>
      <c r="D755" s="480" t="s">
        <v>416</v>
      </c>
      <c r="E755" s="480" t="s">
        <v>416</v>
      </c>
    </row>
    <row r="756" spans="1:5">
      <c r="A756" s="481" t="s">
        <v>88</v>
      </c>
      <c r="B756" s="144"/>
      <c r="C756" s="144"/>
      <c r="D756" s="143"/>
      <c r="E756" s="144"/>
    </row>
    <row r="757" spans="1:5">
      <c r="A757" s="481" t="s">
        <v>417</v>
      </c>
      <c r="B757" s="144"/>
      <c r="C757" s="144"/>
      <c r="D757" s="143"/>
      <c r="E757" s="144"/>
    </row>
    <row r="758" spans="1:5">
      <c r="A758" s="481" t="s">
        <v>418</v>
      </c>
      <c r="B758" s="144"/>
      <c r="C758" s="144"/>
      <c r="D758" s="143"/>
      <c r="E758" s="144"/>
    </row>
    <row r="759" spans="1:5">
      <c r="A759" s="481" t="s">
        <v>419</v>
      </c>
      <c r="B759" s="144"/>
      <c r="C759" s="144"/>
      <c r="D759" s="143"/>
      <c r="E759" s="144"/>
    </row>
    <row r="760" spans="1:5">
      <c r="A760" s="481" t="s">
        <v>420</v>
      </c>
      <c r="B760" s="144"/>
      <c r="C760" s="144"/>
      <c r="D760" s="143"/>
      <c r="E760" s="144"/>
    </row>
    <row r="761" spans="1:5">
      <c r="A761" s="481" t="s">
        <v>421</v>
      </c>
      <c r="B761" s="144"/>
      <c r="C761" s="144"/>
      <c r="D761" s="143"/>
      <c r="E761" s="144"/>
    </row>
    <row r="762" spans="1:5" ht="14.25" thickBot="1">
      <c r="A762" s="482" t="s">
        <v>422</v>
      </c>
      <c r="B762" s="483"/>
      <c r="C762" s="483"/>
      <c r="D762" s="484"/>
      <c r="E762" s="483"/>
    </row>
    <row r="766" spans="1:5" ht="14.25">
      <c r="A766" s="346" t="s">
        <v>423</v>
      </c>
      <c r="B766" s="485"/>
      <c r="C766" s="485"/>
      <c r="D766" s="485"/>
      <c r="E766" s="485"/>
    </row>
    <row r="767" spans="1:5" ht="16.5" thickBot="1">
      <c r="A767" s="247"/>
      <c r="B767" s="478"/>
      <c r="C767" s="478"/>
      <c r="D767" s="247"/>
      <c r="E767" s="247"/>
    </row>
    <row r="768" spans="1:5" ht="63.75" thickBot="1">
      <c r="A768" s="486" t="s">
        <v>412</v>
      </c>
      <c r="B768" s="487" t="s">
        <v>413</v>
      </c>
      <c r="C768" s="487" t="s">
        <v>156</v>
      </c>
      <c r="D768" s="488" t="s">
        <v>424</v>
      </c>
      <c r="E768" s="489" t="s">
        <v>415</v>
      </c>
    </row>
    <row r="769" spans="1:6">
      <c r="A769" s="479" t="s">
        <v>87</v>
      </c>
      <c r="B769" s="480" t="s">
        <v>416</v>
      </c>
      <c r="C769" s="174"/>
      <c r="D769" s="480" t="s">
        <v>416</v>
      </c>
      <c r="E769" s="480" t="s">
        <v>416</v>
      </c>
    </row>
    <row r="770" spans="1:6">
      <c r="A770" s="481" t="s">
        <v>88</v>
      </c>
      <c r="B770" s="144"/>
      <c r="C770" s="144"/>
      <c r="D770" s="143"/>
      <c r="E770" s="144"/>
    </row>
    <row r="771" spans="1:6">
      <c r="A771" s="481" t="s">
        <v>417</v>
      </c>
      <c r="B771" s="144"/>
      <c r="C771" s="144"/>
      <c r="D771" s="143"/>
      <c r="E771" s="144"/>
    </row>
    <row r="772" spans="1:6">
      <c r="A772" s="481" t="s">
        <v>418</v>
      </c>
      <c r="B772" s="144"/>
      <c r="C772" s="144"/>
      <c r="D772" s="143"/>
      <c r="E772" s="144"/>
    </row>
    <row r="773" spans="1:6">
      <c r="A773" s="481" t="s">
        <v>419</v>
      </c>
      <c r="B773" s="144"/>
      <c r="C773" s="144"/>
      <c r="D773" s="143"/>
      <c r="E773" s="144"/>
    </row>
    <row r="774" spans="1:6">
      <c r="A774" s="481" t="s">
        <v>420</v>
      </c>
      <c r="B774" s="144"/>
      <c r="C774" s="144"/>
      <c r="D774" s="143"/>
      <c r="E774" s="144"/>
    </row>
    <row r="775" spans="1:6">
      <c r="A775" s="481" t="s">
        <v>421</v>
      </c>
      <c r="B775" s="144"/>
      <c r="C775" s="144"/>
      <c r="D775" s="143"/>
      <c r="E775" s="144"/>
    </row>
    <row r="776" spans="1:6" ht="14.25" thickBot="1">
      <c r="A776" s="482" t="s">
        <v>422</v>
      </c>
      <c r="B776" s="483"/>
      <c r="C776" s="483"/>
      <c r="D776" s="484"/>
      <c r="E776" s="483"/>
    </row>
    <row r="784" spans="1:6" ht="15">
      <c r="A784" s="490"/>
      <c r="B784" s="490"/>
      <c r="C784" s="495"/>
      <c r="D784" s="496"/>
      <c r="E784" s="490"/>
      <c r="F784" s="490"/>
    </row>
    <row r="785" spans="1:7" ht="30">
      <c r="A785" s="491" t="s">
        <v>425</v>
      </c>
      <c r="B785" s="491"/>
      <c r="C785" s="495"/>
      <c r="D785" s="496"/>
      <c r="E785" s="491"/>
      <c r="F785" s="497" t="s">
        <v>426</v>
      </c>
      <c r="G785" s="497"/>
    </row>
    <row r="786" spans="1:7" ht="15">
      <c r="A786" s="491" t="s">
        <v>427</v>
      </c>
      <c r="B786" s="208"/>
      <c r="C786" s="497" t="s">
        <v>428</v>
      </c>
      <c r="D786" s="498"/>
      <c r="E786" s="491"/>
      <c r="F786" s="497" t="s">
        <v>429</v>
      </c>
      <c r="G786" s="497"/>
    </row>
  </sheetData>
  <mergeCells count="427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G128:I128"/>
    <mergeCell ref="A137:C137"/>
    <mergeCell ref="A138:C138"/>
    <mergeCell ref="A75:B75"/>
    <mergeCell ref="A76:B76"/>
    <mergeCell ref="A92:E92"/>
    <mergeCell ref="A117:C117"/>
    <mergeCell ref="A118:C118"/>
    <mergeCell ref="A126:G126"/>
    <mergeCell ref="A144:D144"/>
    <mergeCell ref="A145:C145"/>
    <mergeCell ref="A146:B146"/>
    <mergeCell ref="A147:B147"/>
    <mergeCell ref="A148:B148"/>
    <mergeCell ref="A149:B149"/>
    <mergeCell ref="A127:C127"/>
    <mergeCell ref="A128:A129"/>
    <mergeCell ref="B128:F128"/>
    <mergeCell ref="A172:B172"/>
    <mergeCell ref="A182:I182"/>
    <mergeCell ref="A184:D185"/>
    <mergeCell ref="E184:E185"/>
    <mergeCell ref="F184:H184"/>
    <mergeCell ref="I184:I185"/>
    <mergeCell ref="A150:B150"/>
    <mergeCell ref="A151:B151"/>
    <mergeCell ref="A152:B152"/>
    <mergeCell ref="A153:B153"/>
    <mergeCell ref="A163:I163"/>
    <mergeCell ref="A165:B165"/>
    <mergeCell ref="A199:G199"/>
    <mergeCell ref="A201:B201"/>
    <mergeCell ref="A202:B202"/>
    <mergeCell ref="A203:B203"/>
    <mergeCell ref="A204:B204"/>
    <mergeCell ref="A205:B205"/>
    <mergeCell ref="B186:D186"/>
    <mergeCell ref="B187:D187"/>
    <mergeCell ref="B188:D188"/>
    <mergeCell ref="B189:D189"/>
    <mergeCell ref="B190:D190"/>
    <mergeCell ref="A191:D191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4:B224"/>
    <mergeCell ref="A225:B225"/>
    <mergeCell ref="A226:B226"/>
    <mergeCell ref="A227:B227"/>
    <mergeCell ref="A228:B228"/>
    <mergeCell ref="A229:B229"/>
    <mergeCell ref="A218:B218"/>
    <mergeCell ref="A219:B219"/>
    <mergeCell ref="A220:B220"/>
    <mergeCell ref="A221:B221"/>
    <mergeCell ref="A222:B222"/>
    <mergeCell ref="A223:B223"/>
    <mergeCell ref="A246:B246"/>
    <mergeCell ref="A247:B247"/>
    <mergeCell ref="A248:B248"/>
    <mergeCell ref="A249:B249"/>
    <mergeCell ref="A250:B250"/>
    <mergeCell ref="A251:B251"/>
    <mergeCell ref="A230:B230"/>
    <mergeCell ref="A231:B231"/>
    <mergeCell ref="A232:B232"/>
    <mergeCell ref="A242:C242"/>
    <mergeCell ref="A244:B244"/>
    <mergeCell ref="A245:B245"/>
    <mergeCell ref="A261:D261"/>
    <mergeCell ref="A263:B263"/>
    <mergeCell ref="A264:B264"/>
    <mergeCell ref="A265:B265"/>
    <mergeCell ref="A266:B266"/>
    <mergeCell ref="A279:E279"/>
    <mergeCell ref="A252:B252"/>
    <mergeCell ref="A253:B253"/>
    <mergeCell ref="A254:B254"/>
    <mergeCell ref="A255:B255"/>
    <mergeCell ref="A256:B256"/>
    <mergeCell ref="A257:B257"/>
    <mergeCell ref="A299:B299"/>
    <mergeCell ref="A300:B300"/>
    <mergeCell ref="A301:B301"/>
    <mergeCell ref="A302:B302"/>
    <mergeCell ref="A303:B303"/>
    <mergeCell ref="A304:B304"/>
    <mergeCell ref="B281:C281"/>
    <mergeCell ref="D281:E281"/>
    <mergeCell ref="B283:E283"/>
    <mergeCell ref="B288:E288"/>
    <mergeCell ref="A296:D296"/>
    <mergeCell ref="A298:B298"/>
    <mergeCell ref="A322:B322"/>
    <mergeCell ref="A323:B323"/>
    <mergeCell ref="A324:B324"/>
    <mergeCell ref="A325:B325"/>
    <mergeCell ref="A326:B326"/>
    <mergeCell ref="A327:B327"/>
    <mergeCell ref="A305:B305"/>
    <mergeCell ref="A306:B306"/>
    <mergeCell ref="A307:B307"/>
    <mergeCell ref="A308:B308"/>
    <mergeCell ref="A319:D319"/>
    <mergeCell ref="A321:B321"/>
    <mergeCell ref="A334:B334"/>
    <mergeCell ref="A335:B335"/>
    <mergeCell ref="A336:B336"/>
    <mergeCell ref="A337:B337"/>
    <mergeCell ref="A338:B338"/>
    <mergeCell ref="A339:B339"/>
    <mergeCell ref="A328:B328"/>
    <mergeCell ref="A329:B329"/>
    <mergeCell ref="A330:B330"/>
    <mergeCell ref="A331:B331"/>
    <mergeCell ref="A332:B332"/>
    <mergeCell ref="A333:B333"/>
    <mergeCell ref="A346:B346"/>
    <mergeCell ref="A347:B347"/>
    <mergeCell ref="A348:B348"/>
    <mergeCell ref="A349:B349"/>
    <mergeCell ref="A350:B350"/>
    <mergeCell ref="A351:B351"/>
    <mergeCell ref="A340:B340"/>
    <mergeCell ref="A341:B341"/>
    <mergeCell ref="A342:B342"/>
    <mergeCell ref="A343:B343"/>
    <mergeCell ref="A344:B344"/>
    <mergeCell ref="A345:B345"/>
    <mergeCell ref="A367:B367"/>
    <mergeCell ref="G367:H367"/>
    <mergeCell ref="A368:B368"/>
    <mergeCell ref="A369:B369"/>
    <mergeCell ref="A370:B370"/>
    <mergeCell ref="A371:B371"/>
    <mergeCell ref="A361:C361"/>
    <mergeCell ref="A363:C363"/>
    <mergeCell ref="A365:B365"/>
    <mergeCell ref="G365:H365"/>
    <mergeCell ref="A366:B366"/>
    <mergeCell ref="G366:H366"/>
    <mergeCell ref="A378:B378"/>
    <mergeCell ref="A379:B379"/>
    <mergeCell ref="A380:B380"/>
    <mergeCell ref="A381:B381"/>
    <mergeCell ref="A382:B382"/>
    <mergeCell ref="A383:B383"/>
    <mergeCell ref="A372:B372"/>
    <mergeCell ref="A373:B373"/>
    <mergeCell ref="A374:B374"/>
    <mergeCell ref="A375:B375"/>
    <mergeCell ref="A376:B376"/>
    <mergeCell ref="A377:B377"/>
    <mergeCell ref="A401:B401"/>
    <mergeCell ref="A402:B402"/>
    <mergeCell ref="A403:B403"/>
    <mergeCell ref="A404:B404"/>
    <mergeCell ref="A405:B405"/>
    <mergeCell ref="A406:B406"/>
    <mergeCell ref="A384:B384"/>
    <mergeCell ref="A385:B385"/>
    <mergeCell ref="A386:B386"/>
    <mergeCell ref="A387:B387"/>
    <mergeCell ref="A388:B388"/>
    <mergeCell ref="A399:E399"/>
    <mergeCell ref="A413:B413"/>
    <mergeCell ref="A414:B414"/>
    <mergeCell ref="A415:B415"/>
    <mergeCell ref="A419:D419"/>
    <mergeCell ref="A421:B421"/>
    <mergeCell ref="A422:B422"/>
    <mergeCell ref="A407:B407"/>
    <mergeCell ref="A408:B408"/>
    <mergeCell ref="A409:B409"/>
    <mergeCell ref="A410:B410"/>
    <mergeCell ref="A411:B411"/>
    <mergeCell ref="A412:B412"/>
    <mergeCell ref="A447:I447"/>
    <mergeCell ref="A449:A450"/>
    <mergeCell ref="B449:D449"/>
    <mergeCell ref="E449:G449"/>
    <mergeCell ref="H449:J449"/>
    <mergeCell ref="A466:C466"/>
    <mergeCell ref="A423:B423"/>
    <mergeCell ref="A426:E426"/>
    <mergeCell ref="A428:B428"/>
    <mergeCell ref="A429:B429"/>
    <mergeCell ref="A431:E431"/>
    <mergeCell ref="A445:I445"/>
    <mergeCell ref="A474:B474"/>
    <mergeCell ref="A475:B475"/>
    <mergeCell ref="A476:B476"/>
    <mergeCell ref="A477:B477"/>
    <mergeCell ref="A478:B478"/>
    <mergeCell ref="A479:B479"/>
    <mergeCell ref="A468:B468"/>
    <mergeCell ref="A469:B469"/>
    <mergeCell ref="A470:B470"/>
    <mergeCell ref="A471:B471"/>
    <mergeCell ref="A472:B472"/>
    <mergeCell ref="A473:B473"/>
    <mergeCell ref="A494:B494"/>
    <mergeCell ref="A495:B495"/>
    <mergeCell ref="A496:B496"/>
    <mergeCell ref="A497:D497"/>
    <mergeCell ref="A498:C498"/>
    <mergeCell ref="A500:B500"/>
    <mergeCell ref="A480:B480"/>
    <mergeCell ref="A481:B481"/>
    <mergeCell ref="A483:E483"/>
    <mergeCell ref="A488:B488"/>
    <mergeCell ref="C488:D488"/>
    <mergeCell ref="A492:E492"/>
    <mergeCell ref="A560:D560"/>
    <mergeCell ref="A561:B561"/>
    <mergeCell ref="C561:D561"/>
    <mergeCell ref="A562:B562"/>
    <mergeCell ref="C562:D562"/>
    <mergeCell ref="A565:C565"/>
    <mergeCell ref="A501:B501"/>
    <mergeCell ref="A502:B502"/>
    <mergeCell ref="A503:B503"/>
    <mergeCell ref="A504:B504"/>
    <mergeCell ref="A505:B505"/>
    <mergeCell ref="A558:I558"/>
    <mergeCell ref="A573:D573"/>
    <mergeCell ref="A574:D574"/>
    <mergeCell ref="A575:D575"/>
    <mergeCell ref="A576:D576"/>
    <mergeCell ref="A577:D577"/>
    <mergeCell ref="A578:D578"/>
    <mergeCell ref="A567:D567"/>
    <mergeCell ref="A568:D568"/>
    <mergeCell ref="A569:D569"/>
    <mergeCell ref="A570:D570"/>
    <mergeCell ref="A571:D571"/>
    <mergeCell ref="A572:D572"/>
    <mergeCell ref="A585:D585"/>
    <mergeCell ref="A586:D586"/>
    <mergeCell ref="A587:D587"/>
    <mergeCell ref="A588:D588"/>
    <mergeCell ref="A589:D589"/>
    <mergeCell ref="A590:D590"/>
    <mergeCell ref="A579:D579"/>
    <mergeCell ref="A580:D580"/>
    <mergeCell ref="A581:D581"/>
    <mergeCell ref="A582:D582"/>
    <mergeCell ref="A583:D583"/>
    <mergeCell ref="A584:D584"/>
    <mergeCell ref="A597:D597"/>
    <mergeCell ref="A598:D598"/>
    <mergeCell ref="A599:D599"/>
    <mergeCell ref="A600:D600"/>
    <mergeCell ref="A601:D601"/>
    <mergeCell ref="A602:D602"/>
    <mergeCell ref="A591:D591"/>
    <mergeCell ref="A592:D592"/>
    <mergeCell ref="A593:D593"/>
    <mergeCell ref="A594:D594"/>
    <mergeCell ref="A595:D595"/>
    <mergeCell ref="A596:D596"/>
    <mergeCell ref="A609:D609"/>
    <mergeCell ref="A610:D610"/>
    <mergeCell ref="A611:D611"/>
    <mergeCell ref="A613:D613"/>
    <mergeCell ref="A615:B615"/>
    <mergeCell ref="C615:C616"/>
    <mergeCell ref="D615:D616"/>
    <mergeCell ref="A616:B616"/>
    <mergeCell ref="A603:D603"/>
    <mergeCell ref="A604:D604"/>
    <mergeCell ref="A605:D605"/>
    <mergeCell ref="A606:D606"/>
    <mergeCell ref="A607:D607"/>
    <mergeCell ref="A608:D608"/>
    <mergeCell ref="A623:B623"/>
    <mergeCell ref="A624:B624"/>
    <mergeCell ref="A625:B625"/>
    <mergeCell ref="A626:B626"/>
    <mergeCell ref="A627:B627"/>
    <mergeCell ref="A631:C631"/>
    <mergeCell ref="A617:B617"/>
    <mergeCell ref="A618:B618"/>
    <mergeCell ref="A619:B619"/>
    <mergeCell ref="A620:B620"/>
    <mergeCell ref="A621:B621"/>
    <mergeCell ref="A622:B622"/>
    <mergeCell ref="A639:D639"/>
    <mergeCell ref="A640:D640"/>
    <mergeCell ref="A641:D641"/>
    <mergeCell ref="A642:D642"/>
    <mergeCell ref="A643:D643"/>
    <mergeCell ref="A644:D644"/>
    <mergeCell ref="A633:D633"/>
    <mergeCell ref="A634:D634"/>
    <mergeCell ref="A635:D635"/>
    <mergeCell ref="A636:D636"/>
    <mergeCell ref="A637:D637"/>
    <mergeCell ref="A638:D638"/>
    <mergeCell ref="A661:D661"/>
    <mergeCell ref="A663:D663"/>
    <mergeCell ref="A664:D664"/>
    <mergeCell ref="A665:D665"/>
    <mergeCell ref="A666:D666"/>
    <mergeCell ref="A667:D667"/>
    <mergeCell ref="A645:D645"/>
    <mergeCell ref="A646:D646"/>
    <mergeCell ref="A647:D647"/>
    <mergeCell ref="A648:D648"/>
    <mergeCell ref="A649:D649"/>
    <mergeCell ref="A650:D650"/>
    <mergeCell ref="A674:D674"/>
    <mergeCell ref="A675:D675"/>
    <mergeCell ref="A676:D676"/>
    <mergeCell ref="A677:D677"/>
    <mergeCell ref="A678:D678"/>
    <mergeCell ref="A684:D684"/>
    <mergeCell ref="A668:D668"/>
    <mergeCell ref="A669:D669"/>
    <mergeCell ref="A670:D670"/>
    <mergeCell ref="A671:D671"/>
    <mergeCell ref="A672:D672"/>
    <mergeCell ref="A673:D673"/>
    <mergeCell ref="A691:D691"/>
    <mergeCell ref="A692:D692"/>
    <mergeCell ref="A693:D693"/>
    <mergeCell ref="A694:D694"/>
    <mergeCell ref="A695:D695"/>
    <mergeCell ref="A696:D696"/>
    <mergeCell ref="A685:D685"/>
    <mergeCell ref="A686:D686"/>
    <mergeCell ref="A687:D687"/>
    <mergeCell ref="A688:D688"/>
    <mergeCell ref="A689:D689"/>
    <mergeCell ref="A690:D690"/>
    <mergeCell ref="A711:D711"/>
    <mergeCell ref="A712:D712"/>
    <mergeCell ref="A713:D713"/>
    <mergeCell ref="A714:D714"/>
    <mergeCell ref="A715:D715"/>
    <mergeCell ref="A716:D716"/>
    <mergeCell ref="A697:D697"/>
    <mergeCell ref="A698:D698"/>
    <mergeCell ref="A706:C706"/>
    <mergeCell ref="A708:D708"/>
    <mergeCell ref="A709:D709"/>
    <mergeCell ref="A710:D710"/>
    <mergeCell ref="A727:B728"/>
    <mergeCell ref="C727:F727"/>
    <mergeCell ref="A729:B729"/>
    <mergeCell ref="A730:B730"/>
    <mergeCell ref="A731:B731"/>
    <mergeCell ref="A732:B732"/>
    <mergeCell ref="A717:D717"/>
    <mergeCell ref="A718:D718"/>
    <mergeCell ref="A719:D719"/>
    <mergeCell ref="A720:D720"/>
    <mergeCell ref="A721:D721"/>
    <mergeCell ref="A725:F725"/>
    <mergeCell ref="A744:B744"/>
    <mergeCell ref="A752:F752"/>
    <mergeCell ref="C784:D784"/>
    <mergeCell ref="C785:D785"/>
    <mergeCell ref="F785:G785"/>
    <mergeCell ref="C786:D786"/>
    <mergeCell ref="F786:G786"/>
    <mergeCell ref="A733:B733"/>
    <mergeCell ref="A734:B734"/>
    <mergeCell ref="A735:B735"/>
    <mergeCell ref="A739:F739"/>
    <mergeCell ref="A741:D741"/>
    <mergeCell ref="A743:B743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Przedszkole nr 74" Przy Zielonym Wzgórzu" ul. Wolska 79, 01-229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 74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2021-06-08T20:51:18Z</dcterms:created>
  <dcterms:modified xsi:type="dcterms:W3CDTF">2021-06-08T13:43:38Z</dcterms:modified>
</cp:coreProperties>
</file>