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ZSSiJO\2020\"/>
    </mc:Choice>
  </mc:AlternateContent>
  <bookViews>
    <workbookView xWindow="0" yWindow="0" windowWidth="24000" windowHeight="9435"/>
  </bookViews>
  <sheets>
    <sheet name="ZSSJO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36" i="1" l="1"/>
  <c r="F730" i="1"/>
  <c r="F736" i="1" s="1"/>
  <c r="E730" i="1"/>
  <c r="E736" i="1" s="1"/>
  <c r="D730" i="1"/>
  <c r="D736" i="1" s="1"/>
  <c r="C730" i="1"/>
  <c r="F713" i="1"/>
  <c r="E713" i="1"/>
  <c r="F710" i="1"/>
  <c r="F722" i="1" s="1"/>
  <c r="E710" i="1"/>
  <c r="E722" i="1" s="1"/>
  <c r="F692" i="1"/>
  <c r="E692" i="1"/>
  <c r="F689" i="1"/>
  <c r="E689" i="1"/>
  <c r="F686" i="1"/>
  <c r="F699" i="1" s="1"/>
  <c r="E686" i="1"/>
  <c r="F673" i="1"/>
  <c r="E673" i="1"/>
  <c r="F668" i="1"/>
  <c r="E668" i="1"/>
  <c r="E666" i="1" s="1"/>
  <c r="E679" i="1" s="1"/>
  <c r="F666" i="1"/>
  <c r="F679" i="1" s="1"/>
  <c r="F640" i="1"/>
  <c r="E640" i="1"/>
  <c r="F635" i="1"/>
  <c r="F651" i="1" s="1"/>
  <c r="E635" i="1"/>
  <c r="E651" i="1" s="1"/>
  <c r="D628" i="1"/>
  <c r="C628" i="1"/>
  <c r="F597" i="1"/>
  <c r="E597" i="1"/>
  <c r="F594" i="1"/>
  <c r="E594" i="1"/>
  <c r="F591" i="1"/>
  <c r="E591" i="1"/>
  <c r="F583" i="1"/>
  <c r="E583" i="1"/>
  <c r="E582" i="1" s="1"/>
  <c r="F582" i="1"/>
  <c r="F569" i="1"/>
  <c r="F612" i="1" s="1"/>
  <c r="E569" i="1"/>
  <c r="C548" i="1"/>
  <c r="B548" i="1"/>
  <c r="C543" i="1"/>
  <c r="B543" i="1"/>
  <c r="B542" i="1" s="1"/>
  <c r="C542" i="1"/>
  <c r="C537" i="1"/>
  <c r="B537" i="1"/>
  <c r="C532" i="1"/>
  <c r="C531" i="1" s="1"/>
  <c r="B532" i="1"/>
  <c r="B531" i="1"/>
  <c r="D473" i="1"/>
  <c r="C473" i="1"/>
  <c r="C472" i="1" s="1"/>
  <c r="C481" i="1" s="1"/>
  <c r="D472" i="1"/>
  <c r="D481" i="1" s="1"/>
  <c r="K461" i="1"/>
  <c r="E461" i="1"/>
  <c r="E460" i="1"/>
  <c r="K460" i="1" s="1"/>
  <c r="K459" i="1"/>
  <c r="E459" i="1"/>
  <c r="E458" i="1"/>
  <c r="K458" i="1" s="1"/>
  <c r="K457" i="1"/>
  <c r="K456" i="1" s="1"/>
  <c r="E457" i="1"/>
  <c r="J456" i="1"/>
  <c r="I456" i="1"/>
  <c r="H456" i="1"/>
  <c r="G456" i="1"/>
  <c r="F456" i="1"/>
  <c r="E456" i="1"/>
  <c r="D456" i="1"/>
  <c r="C456" i="1"/>
  <c r="B456" i="1"/>
  <c r="K455" i="1"/>
  <c r="E455" i="1"/>
  <c r="E454" i="1"/>
  <c r="K454" i="1" s="1"/>
  <c r="K453" i="1"/>
  <c r="E453" i="1"/>
  <c r="J452" i="1"/>
  <c r="J462" i="1" s="1"/>
  <c r="I452" i="1"/>
  <c r="I462" i="1" s="1"/>
  <c r="H452" i="1"/>
  <c r="H462" i="1" s="1"/>
  <c r="G452" i="1"/>
  <c r="G462" i="1" s="1"/>
  <c r="F452" i="1"/>
  <c r="F462" i="1" s="1"/>
  <c r="E452" i="1"/>
  <c r="E462" i="1" s="1"/>
  <c r="D452" i="1"/>
  <c r="D462" i="1" s="1"/>
  <c r="C452" i="1"/>
  <c r="C462" i="1" s="1"/>
  <c r="B452" i="1"/>
  <c r="B462" i="1" s="1"/>
  <c r="K451" i="1"/>
  <c r="E451" i="1"/>
  <c r="D422" i="1"/>
  <c r="C422" i="1"/>
  <c r="D410" i="1"/>
  <c r="C410" i="1"/>
  <c r="D402" i="1"/>
  <c r="D415" i="1" s="1"/>
  <c r="C402" i="1"/>
  <c r="C415" i="1" s="1"/>
  <c r="D378" i="1"/>
  <c r="C378" i="1"/>
  <c r="D367" i="1"/>
  <c r="D389" i="1" s="1"/>
  <c r="C367" i="1"/>
  <c r="C389" i="1" s="1"/>
  <c r="D352" i="1"/>
  <c r="D331" i="1"/>
  <c r="C331" i="1"/>
  <c r="C352" i="1" s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E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2" i="1" s="1"/>
  <c r="G214" i="1"/>
  <c r="G213" i="1"/>
  <c r="F212" i="1"/>
  <c r="F233" i="1" s="1"/>
  <c r="E212" i="1"/>
  <c r="D212" i="1"/>
  <c r="D233" i="1" s="1"/>
  <c r="C212" i="1"/>
  <c r="C233" i="1" s="1"/>
  <c r="G211" i="1"/>
  <c r="G210" i="1"/>
  <c r="G209" i="1"/>
  <c r="G208" i="1"/>
  <c r="G207" i="1"/>
  <c r="G206" i="1"/>
  <c r="G205" i="1"/>
  <c r="G204" i="1"/>
  <c r="G203" i="1"/>
  <c r="G233" i="1" s="1"/>
  <c r="H192" i="1"/>
  <c r="G192" i="1"/>
  <c r="F192" i="1"/>
  <c r="E192" i="1"/>
  <c r="I191" i="1"/>
  <c r="I190" i="1"/>
  <c r="I189" i="1"/>
  <c r="I188" i="1"/>
  <c r="I187" i="1"/>
  <c r="I192" i="1" s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10" i="1"/>
  <c r="E109" i="1" s="1"/>
  <c r="D109" i="1"/>
  <c r="C109" i="1"/>
  <c r="B109" i="1"/>
  <c r="E108" i="1"/>
  <c r="E107" i="1"/>
  <c r="D107" i="1"/>
  <c r="D113" i="1" s="1"/>
  <c r="C107" i="1"/>
  <c r="C113" i="1" s="1"/>
  <c r="B107" i="1"/>
  <c r="B113" i="1" s="1"/>
  <c r="E106" i="1"/>
  <c r="E103" i="1"/>
  <c r="E100" i="1" s="1"/>
  <c r="E102" i="1"/>
  <c r="E101" i="1"/>
  <c r="D100" i="1"/>
  <c r="C100" i="1"/>
  <c r="B100" i="1"/>
  <c r="E99" i="1"/>
  <c r="E98" i="1"/>
  <c r="E97" i="1" s="1"/>
  <c r="D97" i="1"/>
  <c r="D104" i="1" s="1"/>
  <c r="C97" i="1"/>
  <c r="C104" i="1" s="1"/>
  <c r="B97" i="1"/>
  <c r="B104" i="1" s="1"/>
  <c r="E96" i="1"/>
  <c r="C75" i="1"/>
  <c r="C73" i="1"/>
  <c r="C65" i="1"/>
  <c r="C62" i="1"/>
  <c r="C68" i="1" s="1"/>
  <c r="C59" i="1"/>
  <c r="C76" i="1" s="1"/>
  <c r="C56" i="1"/>
  <c r="C53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4" i="1" s="1"/>
  <c r="I31" i="1"/>
  <c r="G29" i="1"/>
  <c r="C29" i="1"/>
  <c r="I28" i="1"/>
  <c r="I27" i="1"/>
  <c r="I26" i="1"/>
  <c r="H26" i="1"/>
  <c r="G26" i="1"/>
  <c r="F26" i="1"/>
  <c r="E26" i="1"/>
  <c r="D26" i="1"/>
  <c r="C26" i="1"/>
  <c r="B26" i="1"/>
  <c r="I25" i="1"/>
  <c r="I22" i="1" s="1"/>
  <c r="I24" i="1"/>
  <c r="I23" i="1"/>
  <c r="H22" i="1"/>
  <c r="H29" i="1" s="1"/>
  <c r="G22" i="1"/>
  <c r="F22" i="1"/>
  <c r="F29" i="1" s="1"/>
  <c r="E22" i="1"/>
  <c r="E29" i="1" s="1"/>
  <c r="D22" i="1"/>
  <c r="D29" i="1" s="1"/>
  <c r="C22" i="1"/>
  <c r="B22" i="1"/>
  <c r="B29" i="1" s="1"/>
  <c r="I21" i="1"/>
  <c r="I36" i="1" s="1"/>
  <c r="E19" i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H37" i="1" s="1"/>
  <c r="G12" i="1"/>
  <c r="G19" i="1" s="1"/>
  <c r="G37" i="1" s="1"/>
  <c r="F12" i="1"/>
  <c r="F19" i="1" s="1"/>
  <c r="F37" i="1" s="1"/>
  <c r="E12" i="1"/>
  <c r="D12" i="1"/>
  <c r="D19" i="1" s="1"/>
  <c r="D37" i="1" s="1"/>
  <c r="C12" i="1"/>
  <c r="C19" i="1" s="1"/>
  <c r="C37" i="1" s="1"/>
  <c r="B12" i="1"/>
  <c r="B19" i="1" s="1"/>
  <c r="B37" i="1" s="1"/>
  <c r="I11" i="1"/>
  <c r="E612" i="1" l="1"/>
  <c r="I19" i="1"/>
  <c r="I37" i="1" s="1"/>
  <c r="E37" i="1"/>
  <c r="E104" i="1"/>
  <c r="E113" i="1"/>
  <c r="K452" i="1"/>
  <c r="K462" i="1" s="1"/>
  <c r="I29" i="1"/>
</calcChain>
</file>

<file path=xl/sharedStrings.xml><?xml version="1.0" encoding="utf-8"?>
<sst xmlns="http://schemas.openxmlformats.org/spreadsheetml/2006/main" count="640" uniqueCount="430">
  <si>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</si>
  <si>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</si>
  <si>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</si>
  <si>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</si>
  <si>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</si>
  <si>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</si>
  <si>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</si>
  <si>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</si>
  <si>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</si>
  <si>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</si>
  <si>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</si>
  <si>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</si>
  <si>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</si>
  <si>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</si>
  <si>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</si>
  <si>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</si>
  <si>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</si>
  <si>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</si>
  <si>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</si>
  <si>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</si>
  <si>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</si>
  <si>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</si>
  <si>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</si>
  <si>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</si>
  <si>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</si>
  <si>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</si>
  <si>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</si>
  <si>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</si>
  <si>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</si>
  <si>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</si>
  <si>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</si>
  <si>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</si>
  <si>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</si>
  <si>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</si>
  <si>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</si>
  <si>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</si>
  <si>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</si>
  <si>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</si>
  <si>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</si>
  <si>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</si>
  <si>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</si>
  <si>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</si>
  <si>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</si>
  <si>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</si>
  <si>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</si>
  <si>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</si>
  <si>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</si>
  <si>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</si>
  <si>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</si>
  <si>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</si>
  <si>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</si>
  <si>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</si>
  <si>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</si>
  <si>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</si>
  <si>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</si>
  <si>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</si>
  <si>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</si>
  <si>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</si>
  <si>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</si>
  <si>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</si>
  <si>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</si>
  <si>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</si>
  <si>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</si>
  <si>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</si>
  <si>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</si>
  <si>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</si>
  <si>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</si>
  <si>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</si>
  <si>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</si>
  <si>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</si>
  <si>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</si>
  <si>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</si>
  <si>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</si>
  <si>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</si>
  <si>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</si>
  <si>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</si>
  <si>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</si>
  <si>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</si>
  <si>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</si>
  <si>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</si>
  <si>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</si>
  <si>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</si>
  <si>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</si>
  <si>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</si>
  <si>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</si>
  <si>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</si>
  <si>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</si>
  <si>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</si>
  <si>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</si>
  <si>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</si>
  <si>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</si>
  <si>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</si>
  <si>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</si>
  <si>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</si>
  <si>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</si>
  <si>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</si>
  <si>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</si>
  <si>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</si>
  <si>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</si>
  <si>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</si>
  <si>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</si>
  <si>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</si>
  <si>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</si>
  <si>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</si>
  <si>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</si>
  <si>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</si>
  <si>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</si>
  <si>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</si>
  <si>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</si>
  <si>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</si>
  <si>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</si>
  <si>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</si>
  <si>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</si>
  <si>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</si>
  <si>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</si>
  <si>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</si>
  <si>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</si>
  <si>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</si>
  <si>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</si>
  <si>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</si>
  <si>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</si>
  <si>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</si>
  <si>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</si>
  <si>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</si>
  <si>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</si>
  <si>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</si>
  <si>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</si>
  <si>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</si>
  <si>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</si>
  <si>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</si>
  <si>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</si>
  <si>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</si>
  <si>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</si>
  <si>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</si>
  <si>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</si>
  <si>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</si>
  <si>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</si>
  <si>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</si>
  <si>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</si>
  <si>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</si>
  <si>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</si>
  <si>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</si>
  <si>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</si>
  <si>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</si>
  <si>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</si>
  <si>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</si>
  <si>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</si>
  <si>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</si>
  <si>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</si>
  <si>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</si>
  <si>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</si>
  <si>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</si>
  <si>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</si>
  <si>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</si>
  <si>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</si>
  <si>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</si>
  <si>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</si>
  <si>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</si>
  <si>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</si>
  <si>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</si>
  <si>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</si>
  <si>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</si>
  <si>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</si>
  <si>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</si>
  <si>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</si>
  <si>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</si>
  <si>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</si>
  <si>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</si>
  <si>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</si>
  <si>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</si>
  <si>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</si>
  <si>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</si>
  <si>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</si>
  <si>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</si>
  <si>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</si>
  <si>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</si>
  <si>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</si>
  <si>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</si>
  <si>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</si>
  <si>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</si>
  <si>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</si>
  <si>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</si>
  <si>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</si>
  <si>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</si>
  <si>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</si>
  <si>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</si>
  <si>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</si>
  <si>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</si>
  <si>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</si>
  <si>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</si>
  <si>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</si>
  <si>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</si>
  <si>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</si>
  <si>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</si>
  <si>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</si>
  <si>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</si>
  <si>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</si>
  <si>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</si>
  <si>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</si>
  <si>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</si>
  <si>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</si>
  <si>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</si>
  <si>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</si>
  <si>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</si>
  <si>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</si>
  <si>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</si>
  <si>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</si>
  <si>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</si>
  <si>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</si>
  <si>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</si>
  <si>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</si>
  <si>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</si>
  <si>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</si>
  <si>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</si>
  <si>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</si>
  <si>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</si>
  <si>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</si>
  <si>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</si>
  <si>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</si>
  <si>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</si>
  <si>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</si>
  <si>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</si>
  <si>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</si>
  <si>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</si>
  <si>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</si>
  <si>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</si>
  <si>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</si>
  <si>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</si>
  <si>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</si>
  <si>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</si>
  <si>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</si>
  <si>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</si>
  <si>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</si>
  <si>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</si>
  <si>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</si>
  <si>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</si>
  <si>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</si>
  <si>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</si>
  <si>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</si>
  <si>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</si>
  <si>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</si>
  <si>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</si>
  <si>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</si>
  <si>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</si>
  <si>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</si>
  <si>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</si>
  <si>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</si>
  <si>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</si>
  <si>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</si>
  <si>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</si>
  <si>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</si>
  <si>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</si>
  <si>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</si>
  <si>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</si>
  <si>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</si>
  <si>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</si>
  <si>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</si>
  <si>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</si>
  <si>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</si>
  <si>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</si>
  <si>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</si>
  <si>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</si>
  <si>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</si>
  <si>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</si>
  <si>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</si>
  <si>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</si>
  <si>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</si>
  <si>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</si>
  <si>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</si>
  <si>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</si>
  <si>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</si>
  <si>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</si>
  <si>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</si>
  <si>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</si>
  <si>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</si>
  <si>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zakup środków ochrony osobistej, odkażanie pomieszczeń - środki własne COVID-19</t>
  </si>
  <si>
    <t>zakup usług dostępu do Internetu, sprzętu 500 PLUS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</si>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</sst>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4" fillId="0" borderId="0"/>
  </cellStyleXfs>
  <cellXfs count="937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0" fontId="3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3" fillId="0" borderId="0" xfId="0" applyNumberFormat="1" applyFont="1" applyAlignment="1">
      <alignment horizontal="left" vertical="top"/>
    </xf>
    <xf numFmtId="4" fontId="6" fillId="0" borderId="0" xfId="3" applyNumberFormat="1" applyFont="1" applyAlignment="1">
      <alignment horizontal="left" vertical="top" wrapText="1"/>
    </xf>
    <xf numFmtId="4" fontId="7" fillId="0" borderId="0" xfId="0" applyNumberFormat="1" applyFont="1" applyAlignment="1">
      <alignment vertical="top"/>
    </xf>
    <xf numFmtId="0" fontId="8" fillId="0" borderId="0" xfId="0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9" fillId="0" borderId="0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0" fontId="11" fillId="2" borderId="7" xfId="4" applyFont="1" applyFill="1" applyBorder="1" applyAlignment="1">
      <alignment wrapText="1"/>
    </xf>
    <xf numFmtId="0" fontId="10" fillId="2" borderId="8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10" fillId="2" borderId="12" xfId="0" applyFont="1" applyFill="1" applyBorder="1" applyAlignment="1">
      <alignment horizontal="center" wrapText="1"/>
    </xf>
    <xf numFmtId="0" fontId="11" fillId="2" borderId="12" xfId="4" applyFont="1" applyFill="1" applyBorder="1" applyAlignment="1">
      <alignment wrapText="1"/>
    </xf>
    <xf numFmtId="0" fontId="10" fillId="2" borderId="13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12" fillId="0" borderId="16" xfId="0" applyFont="1" applyFill="1" applyBorder="1"/>
    <xf numFmtId="0" fontId="12" fillId="0" borderId="17" xfId="0" applyFont="1" applyFill="1" applyBorder="1"/>
    <xf numFmtId="0" fontId="12" fillId="0" borderId="18" xfId="0" applyFont="1" applyFill="1" applyBorder="1"/>
    <xf numFmtId="0" fontId="12" fillId="0" borderId="19" xfId="0" applyFont="1" applyFill="1" applyBorder="1"/>
    <xf numFmtId="0" fontId="0" fillId="0" borderId="0" xfId="0" applyAlignment="1">
      <alignment vertical="center"/>
    </xf>
    <xf numFmtId="0" fontId="10" fillId="0" borderId="20" xfId="0" applyFont="1" applyFill="1" applyBorder="1"/>
    <xf numFmtId="4" fontId="10" fillId="0" borderId="21" xfId="0" applyNumberFormat="1" applyFont="1" applyFill="1" applyBorder="1" applyAlignment="1">
      <alignment horizontal="right"/>
    </xf>
    <xf numFmtId="4" fontId="10" fillId="0" borderId="22" xfId="0" applyNumberFormat="1" applyFont="1" applyFill="1" applyBorder="1" applyAlignment="1">
      <alignment horizontal="right"/>
    </xf>
    <xf numFmtId="0" fontId="13" fillId="0" borderId="20" xfId="0" applyFont="1" applyFill="1" applyBorder="1"/>
    <xf numFmtId="2" fontId="13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>
      <alignment horizontal="right"/>
    </xf>
    <xf numFmtId="4" fontId="13" fillId="0" borderId="22" xfId="0" applyNumberFormat="1" applyFont="1" applyFill="1" applyBorder="1" applyAlignment="1">
      <alignment horizontal="right"/>
    </xf>
    <xf numFmtId="4" fontId="13" fillId="0" borderId="23" xfId="0" applyNumberFormat="1" applyFont="1" applyFill="1" applyBorder="1" applyAlignment="1">
      <alignment horizontal="right"/>
    </xf>
    <xf numFmtId="2" fontId="13" fillId="0" borderId="23" xfId="0" applyNumberFormat="1" applyFont="1" applyFill="1" applyBorder="1" applyAlignment="1">
      <alignment horizontal="right"/>
    </xf>
    <xf numFmtId="0" fontId="10" fillId="0" borderId="16" xfId="0" applyFont="1" applyFill="1" applyBorder="1"/>
    <xf numFmtId="4" fontId="10" fillId="0" borderId="12" xfId="0" applyNumberFormat="1" applyFont="1" applyFill="1" applyBorder="1" applyAlignment="1">
      <alignment horizontal="right"/>
    </xf>
    <xf numFmtId="4" fontId="10" fillId="0" borderId="19" xfId="0" applyNumberFormat="1" applyFont="1" applyFill="1" applyBorder="1" applyAlignment="1">
      <alignment horizontal="right"/>
    </xf>
    <xf numFmtId="0" fontId="10" fillId="2" borderId="20" xfId="0" applyFont="1" applyFill="1" applyBorder="1"/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/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Fill="1" applyBorder="1"/>
    <xf numFmtId="4" fontId="10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8" fillId="0" borderId="0" xfId="0" applyFont="1" applyAlignment="1">
      <alignment horizontal="left"/>
    </xf>
    <xf numFmtId="0" fontId="15" fillId="3" borderId="27" xfId="0" applyFont="1" applyFill="1" applyBorder="1" applyAlignment="1">
      <alignment horizontal="center" wrapText="1"/>
    </xf>
    <xf numFmtId="0" fontId="15" fillId="3" borderId="28" xfId="0" applyFont="1" applyFill="1" applyBorder="1" applyAlignment="1">
      <alignment horizontal="center" wrapText="1"/>
    </xf>
    <xf numFmtId="0" fontId="15" fillId="3" borderId="29" xfId="0" applyFont="1" applyFill="1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wrapText="1"/>
    </xf>
    <xf numFmtId="0" fontId="15" fillId="3" borderId="31" xfId="0" applyFont="1" applyFill="1" applyBorder="1" applyAlignment="1">
      <alignment horizontal="center" wrapText="1"/>
    </xf>
    <xf numFmtId="0" fontId="0" fillId="0" borderId="32" xfId="0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wrapText="1"/>
    </xf>
    <xf numFmtId="0" fontId="15" fillId="3" borderId="33" xfId="0" applyFont="1" applyFill="1" applyBorder="1" applyAlignment="1">
      <alignment horizontal="center" wrapText="1"/>
    </xf>
    <xf numFmtId="0" fontId="0" fillId="0" borderId="34" xfId="0" applyBorder="1" applyAlignment="1">
      <alignment horizontal="center" vertical="center" wrapText="1"/>
    </xf>
    <xf numFmtId="0" fontId="16" fillId="4" borderId="16" xfId="0" applyFont="1" applyFill="1" applyBorder="1" applyAlignment="1"/>
    <xf numFmtId="0" fontId="16" fillId="4" borderId="18" xfId="0" applyFont="1" applyFill="1" applyBorder="1" applyAlignment="1"/>
    <xf numFmtId="0" fontId="0" fillId="0" borderId="19" xfId="0" applyBorder="1" applyAlignment="1"/>
    <xf numFmtId="0" fontId="15" fillId="3" borderId="16" xfId="0" applyFont="1" applyFill="1" applyBorder="1"/>
    <xf numFmtId="0" fontId="15" fillId="3" borderId="19" xfId="0" applyFont="1" applyFill="1" applyBorder="1"/>
    <xf numFmtId="4" fontId="15" fillId="3" borderId="35" xfId="0" applyNumberFormat="1" applyFont="1" applyFill="1" applyBorder="1" applyAlignment="1">
      <alignment horizontal="right"/>
    </xf>
    <xf numFmtId="0" fontId="15" fillId="4" borderId="16" xfId="0" applyFont="1" applyFill="1" applyBorder="1"/>
    <xf numFmtId="0" fontId="15" fillId="4" borderId="19" xfId="0" applyFont="1" applyFill="1" applyBorder="1"/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/>
    <xf numFmtId="0" fontId="17" fillId="0" borderId="19" xfId="0" applyFont="1" applyBorder="1"/>
    <xf numFmtId="4" fontId="17" fillId="0" borderId="35" xfId="0" applyNumberFormat="1" applyFont="1" applyBorder="1" applyAlignment="1">
      <alignment horizontal="right"/>
    </xf>
    <xf numFmtId="2" fontId="17" fillId="0" borderId="35" xfId="0" applyNumberFormat="1" applyFont="1" applyBorder="1" applyAlignment="1">
      <alignment horizontal="right"/>
    </xf>
    <xf numFmtId="0" fontId="17" fillId="0" borderId="36" xfId="0" applyFont="1" applyBorder="1"/>
    <xf numFmtId="0" fontId="17" fillId="0" borderId="37" xfId="0" applyFont="1" applyBorder="1"/>
    <xf numFmtId="4" fontId="17" fillId="0" borderId="38" xfId="0" applyNumberFormat="1" applyFont="1" applyBorder="1" applyAlignment="1">
      <alignment horizontal="right"/>
    </xf>
    <xf numFmtId="0" fontId="15" fillId="4" borderId="39" xfId="0" applyFont="1" applyFill="1" applyBorder="1"/>
    <xf numFmtId="0" fontId="15" fillId="4" borderId="40" xfId="0" applyFont="1" applyFill="1" applyBorder="1"/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Fill="1" applyBorder="1" applyAlignment="1">
      <alignment vertical="center"/>
    </xf>
    <xf numFmtId="4" fontId="18" fillId="0" borderId="18" xfId="0" applyNumberFormat="1" applyFont="1" applyFill="1" applyBorder="1" applyAlignment="1">
      <alignment vertical="center"/>
    </xf>
    <xf numFmtId="0" fontId="17" fillId="0" borderId="16" xfId="0" applyFont="1" applyFill="1" applyBorder="1"/>
    <xf numFmtId="0" fontId="17" fillId="0" borderId="19" xfId="0" applyFont="1" applyFill="1" applyBorder="1"/>
    <xf numFmtId="4" fontId="17" fillId="0" borderId="35" xfId="0" applyNumberFormat="1" applyFont="1" applyFill="1" applyBorder="1" applyAlignment="1">
      <alignment horizontal="right"/>
    </xf>
    <xf numFmtId="0" fontId="15" fillId="0" borderId="16" xfId="0" applyFont="1" applyFill="1" applyBorder="1"/>
    <xf numFmtId="0" fontId="15" fillId="0" borderId="19" xfId="0" applyFont="1" applyFill="1" applyBorder="1"/>
    <xf numFmtId="4" fontId="15" fillId="0" borderId="35" xfId="0" applyNumberFormat="1" applyFont="1" applyFill="1" applyBorder="1" applyAlignment="1">
      <alignment horizontal="right"/>
    </xf>
    <xf numFmtId="0" fontId="15" fillId="3" borderId="42" xfId="0" applyFont="1" applyFill="1" applyBorder="1"/>
    <xf numFmtId="0" fontId="15" fillId="3" borderId="43" xfId="0" applyFont="1" applyFill="1" applyBorder="1"/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0" fontId="21" fillId="0" borderId="0" xfId="4" applyFont="1" applyFill="1" applyAlignment="1" applyProtection="1">
      <alignment vertical="center" wrapText="1"/>
    </xf>
    <xf numFmtId="0" fontId="21" fillId="0" borderId="0" xfId="4" applyFont="1" applyFill="1" applyAlignment="1" applyProtection="1">
      <alignment vertical="center"/>
    </xf>
    <xf numFmtId="0" fontId="22" fillId="2" borderId="45" xfId="4" applyFont="1" applyFill="1" applyBorder="1" applyAlignment="1" applyProtection="1">
      <alignment horizontal="center" vertical="center" wrapText="1"/>
    </xf>
    <xf numFmtId="4" fontId="22" fillId="2" borderId="45" xfId="4" applyNumberFormat="1" applyFont="1" applyFill="1" applyBorder="1" applyAlignment="1" applyProtection="1">
      <alignment horizontal="center" vertical="center" wrapText="1"/>
    </xf>
    <xf numFmtId="0" fontId="22" fillId="2" borderId="5" xfId="4" applyFont="1" applyFill="1" applyBorder="1" applyAlignment="1" applyProtection="1">
      <alignment horizontal="center" vertical="center" wrapText="1"/>
    </xf>
    <xf numFmtId="0" fontId="22" fillId="0" borderId="32" xfId="4" applyFont="1" applyFill="1" applyBorder="1" applyAlignment="1" applyProtection="1">
      <alignment horizontal="center" vertical="center"/>
    </xf>
    <xf numFmtId="4" fontId="22" fillId="0" borderId="32" xfId="4" applyNumberFormat="1" applyFont="1" applyFill="1" applyBorder="1" applyAlignment="1" applyProtection="1">
      <alignment horizontal="center" vertical="center" wrapText="1"/>
    </xf>
    <xf numFmtId="0" fontId="22" fillId="0" borderId="46" xfId="4" applyFont="1" applyFill="1" applyBorder="1" applyAlignment="1" applyProtection="1">
      <alignment horizontal="center" vertical="center" wrapText="1"/>
    </xf>
    <xf numFmtId="0" fontId="22" fillId="2" borderId="47" xfId="4" applyFont="1" applyFill="1" applyBorder="1" applyAlignment="1" applyProtection="1">
      <alignment vertical="center" wrapText="1"/>
    </xf>
    <xf numFmtId="4" fontId="22" fillId="2" borderId="47" xfId="4" applyNumberFormat="1" applyFont="1" applyFill="1" applyBorder="1" applyAlignment="1" applyProtection="1">
      <alignment vertical="center"/>
    </xf>
    <xf numFmtId="4" fontId="22" fillId="2" borderId="48" xfId="4" applyNumberFormat="1" applyFont="1" applyFill="1" applyBorder="1" applyAlignment="1" applyProtection="1">
      <alignment vertical="center"/>
    </xf>
    <xf numFmtId="0" fontId="22" fillId="0" borderId="49" xfId="4" applyFont="1" applyFill="1" applyBorder="1" applyAlignment="1" applyProtection="1">
      <alignment vertical="center" wrapText="1"/>
    </xf>
    <xf numFmtId="4" fontId="22" fillId="0" borderId="49" xfId="4" applyNumberFormat="1" applyFont="1" applyFill="1" applyBorder="1" applyAlignment="1" applyProtection="1">
      <alignment vertical="center"/>
    </xf>
    <xf numFmtId="4" fontId="22" fillId="0" borderId="50" xfId="4" applyNumberFormat="1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</xf>
    <xf numFmtId="4" fontId="21" fillId="0" borderId="51" xfId="4" applyNumberFormat="1" applyFont="1" applyFill="1" applyBorder="1" applyAlignment="1" applyProtection="1">
      <alignment vertical="center"/>
      <protection locked="0"/>
    </xf>
    <xf numFmtId="4" fontId="21" fillId="0" borderId="52" xfId="4" applyNumberFormat="1" applyFont="1" applyFill="1" applyBorder="1" applyAlignment="1" applyProtection="1">
      <alignment vertical="center"/>
    </xf>
    <xf numFmtId="0" fontId="21" fillId="0" borderId="51" xfId="4" quotePrefix="1" applyFont="1" applyFill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</xf>
    <xf numFmtId="4" fontId="22" fillId="2" borderId="53" xfId="4" applyNumberFormat="1" applyFont="1" applyFill="1" applyBorder="1" applyAlignment="1" applyProtection="1">
      <alignment vertical="center"/>
    </xf>
    <xf numFmtId="4" fontId="22" fillId="2" borderId="54" xfId="4" applyNumberFormat="1" applyFont="1" applyFill="1" applyBorder="1" applyAlignment="1" applyProtection="1">
      <alignment vertical="center"/>
    </xf>
    <xf numFmtId="0" fontId="22" fillId="0" borderId="55" xfId="4" applyFont="1" applyFill="1" applyBorder="1" applyAlignment="1" applyProtection="1">
      <alignment horizontal="centerContinuous" vertical="center"/>
    </xf>
    <xf numFmtId="0" fontId="21" fillId="0" borderId="0" xfId="4" applyFont="1" applyFill="1" applyBorder="1" applyAlignment="1" applyProtection="1">
      <alignment vertical="center"/>
    </xf>
    <xf numFmtId="0" fontId="21" fillId="0" borderId="46" xfId="4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  <protection locked="0"/>
    </xf>
    <xf numFmtId="0" fontId="23" fillId="0" borderId="0" xfId="0" applyFont="1" applyAlignment="1">
      <alignment horizontal="left"/>
    </xf>
    <xf numFmtId="14" fontId="24" fillId="0" borderId="17" xfId="0" applyNumberFormat="1" applyFont="1" applyBorder="1" applyAlignment="1">
      <alignment horizontal="left" wrapText="1"/>
    </xf>
    <xf numFmtId="0" fontId="24" fillId="0" borderId="17" xfId="0" applyFont="1" applyBorder="1" applyAlignment="1">
      <alignment horizontal="left" wrapText="1"/>
    </xf>
    <xf numFmtId="0" fontId="10" fillId="3" borderId="21" xfId="0" applyFont="1" applyFill="1" applyBorder="1" applyAlignment="1">
      <alignment horizontal="center" wrapText="1"/>
    </xf>
    <xf numFmtId="0" fontId="14" fillId="0" borderId="21" xfId="0" applyFont="1" applyBorder="1" applyAlignment="1">
      <alignment wrapText="1"/>
    </xf>
    <xf numFmtId="4" fontId="14" fillId="0" borderId="21" xfId="0" applyNumberFormat="1" applyFont="1" applyBorder="1" applyAlignment="1">
      <alignment horizontal="right"/>
    </xf>
    <xf numFmtId="0" fontId="14" fillId="0" borderId="23" xfId="0" applyFont="1" applyBorder="1" applyAlignment="1">
      <alignment wrapText="1"/>
    </xf>
    <xf numFmtId="0" fontId="14" fillId="0" borderId="14" xfId="0" applyFont="1" applyBorder="1" applyAlignment="1">
      <alignment wrapText="1"/>
    </xf>
    <xf numFmtId="4" fontId="14" fillId="0" borderId="14" xfId="0" applyNumberFormat="1" applyFont="1" applyBorder="1" applyAlignment="1">
      <alignment horizontal="right"/>
    </xf>
    <xf numFmtId="2" fontId="14" fillId="0" borderId="14" xfId="0" applyNumberFormat="1" applyFont="1" applyBorder="1" applyAlignment="1">
      <alignment horizontal="right"/>
    </xf>
    <xf numFmtId="0" fontId="14" fillId="0" borderId="0" xfId="0" applyFont="1" applyBorder="1" applyAlignment="1">
      <alignment wrapText="1"/>
    </xf>
    <xf numFmtId="4" fontId="14" fillId="0" borderId="0" xfId="0" applyNumberFormat="1" applyFont="1" applyBorder="1" applyAlignment="1">
      <alignment horizontal="right"/>
    </xf>
    <xf numFmtId="2" fontId="14" fillId="0" borderId="0" xfId="0" applyNumberFormat="1" applyFont="1" applyBorder="1" applyAlignment="1">
      <alignment horizontal="right"/>
    </xf>
    <xf numFmtId="0" fontId="0" fillId="0" borderId="0" xfId="0" applyAlignment="1"/>
    <xf numFmtId="14" fontId="24" fillId="0" borderId="0" xfId="0" applyNumberFormat="1" applyFont="1" applyBorder="1" applyAlignment="1">
      <alignment horizontal="left" wrapText="1"/>
    </xf>
    <xf numFmtId="0" fontId="24" fillId="0" borderId="0" xfId="0" applyFont="1" applyBorder="1" applyAlignment="1">
      <alignment horizontal="left" wrapText="1"/>
    </xf>
    <xf numFmtId="0" fontId="10" fillId="3" borderId="29" xfId="0" applyFont="1" applyFill="1" applyBorder="1" applyAlignment="1">
      <alignment horizontal="center" wrapText="1"/>
    </xf>
    <xf numFmtId="0" fontId="10" fillId="3" borderId="56" xfId="0" applyFont="1" applyFill="1" applyBorder="1" applyAlignment="1">
      <alignment horizontal="center" wrapText="1"/>
    </xf>
    <xf numFmtId="0" fontId="10" fillId="3" borderId="57" xfId="0" applyFont="1" applyFill="1" applyBorder="1" applyAlignment="1">
      <alignment horizontal="center" wrapText="1"/>
    </xf>
    <xf numFmtId="0" fontId="10" fillId="3" borderId="48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0" fillId="3" borderId="59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50" xfId="0" applyFont="1" applyFill="1" applyBorder="1" applyAlignment="1">
      <alignment horizontal="center" wrapText="1"/>
    </xf>
    <xf numFmtId="0" fontId="10" fillId="3" borderId="60" xfId="0" applyFont="1" applyFill="1" applyBorder="1" applyAlignment="1">
      <alignment horizontal="center" wrapText="1"/>
    </xf>
    <xf numFmtId="0" fontId="10" fillId="3" borderId="61" xfId="0" applyFont="1" applyFill="1" applyBorder="1" applyAlignment="1">
      <alignment horizontal="center" wrapText="1"/>
    </xf>
    <xf numFmtId="0" fontId="10" fillId="3" borderId="62" xfId="0" applyFont="1" applyFill="1" applyBorder="1" applyAlignment="1">
      <alignment horizontal="center" wrapText="1"/>
    </xf>
    <xf numFmtId="0" fontId="10" fillId="0" borderId="49" xfId="0" applyFont="1" applyBorder="1" applyAlignment="1">
      <alignment wrapText="1"/>
    </xf>
    <xf numFmtId="4" fontId="10" fillId="0" borderId="59" xfId="0" applyNumberFormat="1" applyFont="1" applyBorder="1" applyAlignment="1">
      <alignment horizontal="right"/>
    </xf>
    <xf numFmtId="4" fontId="10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3" xfId="0" applyNumberFormat="1" applyFont="1" applyBorder="1" applyAlignment="1">
      <alignment vertical="center"/>
    </xf>
    <xf numFmtId="4" fontId="10" fillId="0" borderId="50" xfId="0" applyNumberFormat="1" applyFont="1" applyBorder="1" applyAlignment="1">
      <alignment horizontal="right"/>
    </xf>
    <xf numFmtId="0" fontId="25" fillId="0" borderId="49" xfId="0" applyFont="1" applyFill="1" applyBorder="1" applyAlignment="1">
      <alignment vertical="center" wrapText="1"/>
    </xf>
    <xf numFmtId="2" fontId="14" fillId="0" borderId="59" xfId="0" applyNumberFormat="1" applyFont="1" applyBorder="1" applyAlignment="1">
      <alignment wrapText="1"/>
    </xf>
    <xf numFmtId="2" fontId="14" fillId="0" borderId="12" xfId="0" applyNumberFormat="1" applyFont="1" applyBorder="1" applyAlignment="1">
      <alignment wrapText="1"/>
    </xf>
    <xf numFmtId="2" fontId="14" fillId="0" borderId="50" xfId="0" applyNumberFormat="1" applyFont="1" applyBorder="1" applyAlignment="1">
      <alignment wrapText="1"/>
    </xf>
    <xf numFmtId="0" fontId="25" fillId="0" borderId="64" xfId="0" applyFont="1" applyFill="1" applyBorder="1" applyAlignment="1">
      <alignment vertical="center" wrapText="1"/>
    </xf>
    <xf numFmtId="4" fontId="14" fillId="0" borderId="59" xfId="0" applyNumberFormat="1" applyFont="1" applyBorder="1" applyAlignment="1">
      <alignment horizontal="right"/>
    </xf>
    <xf numFmtId="2" fontId="14" fillId="0" borderId="12" xfId="0" applyNumberFormat="1" applyFont="1" applyBorder="1" applyAlignment="1">
      <alignment horizontal="right"/>
    </xf>
    <xf numFmtId="2" fontId="14" fillId="0" borderId="50" xfId="0" applyNumberFormat="1" applyFont="1" applyBorder="1" applyAlignment="1">
      <alignment horizontal="right"/>
    </xf>
    <xf numFmtId="0" fontId="10" fillId="2" borderId="53" xfId="0" applyFont="1" applyFill="1" applyBorder="1" applyAlignment="1">
      <alignment wrapText="1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>
      <alignment horizontal="center" wrapText="1"/>
    </xf>
    <xf numFmtId="0" fontId="10" fillId="3" borderId="71" xfId="0" applyFont="1" applyFill="1" applyBorder="1" applyAlignment="1">
      <alignment horizontal="center" wrapText="1"/>
    </xf>
    <xf numFmtId="0" fontId="10" fillId="3" borderId="72" xfId="0" applyFont="1" applyFill="1" applyBorder="1" applyAlignment="1">
      <alignment horizontal="center" wrapText="1"/>
    </xf>
    <xf numFmtId="0" fontId="14" fillId="0" borderId="73" xfId="0" applyFont="1" applyBorder="1" applyAlignment="1">
      <alignment wrapText="1"/>
    </xf>
    <xf numFmtId="4" fontId="14" fillId="0" borderId="69" xfId="0" applyNumberFormat="1" applyFont="1" applyBorder="1" applyAlignment="1">
      <alignment horizontal="right"/>
    </xf>
    <xf numFmtId="4" fontId="14" fillId="0" borderId="74" xfId="0" applyNumberFormat="1" applyFont="1" applyBorder="1" applyAlignment="1">
      <alignment horizontal="right"/>
    </xf>
    <xf numFmtId="14" fontId="26" fillId="0" borderId="0" xfId="0" applyNumberFormat="1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10" fillId="3" borderId="27" xfId="0" applyFont="1" applyFill="1" applyBorder="1" applyAlignment="1">
      <alignment wrapText="1"/>
    </xf>
    <xf numFmtId="0" fontId="10" fillId="3" borderId="75" xfId="0" applyFont="1" applyFill="1" applyBorder="1" applyAlignment="1">
      <alignment wrapText="1"/>
    </xf>
    <xf numFmtId="0" fontId="14" fillId="0" borderId="16" xfId="0" applyFont="1" applyBorder="1" applyAlignment="1">
      <alignment wrapText="1"/>
    </xf>
    <xf numFmtId="0" fontId="14" fillId="0" borderId="76" xfId="0" applyFont="1" applyBorder="1" applyAlignment="1">
      <alignment wrapText="1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>
      <alignment wrapText="1"/>
    </xf>
    <xf numFmtId="0" fontId="14" fillId="0" borderId="77" xfId="0" applyFont="1" applyBorder="1" applyAlignment="1">
      <alignment wrapText="1"/>
    </xf>
    <xf numFmtId="4" fontId="14" fillId="0" borderId="23" xfId="0" applyNumberFormat="1" applyFont="1" applyBorder="1" applyAlignment="1">
      <alignment horizontal="right"/>
    </xf>
    <xf numFmtId="4" fontId="14" fillId="0" borderId="78" xfId="0" applyNumberFormat="1" applyFont="1" applyBorder="1" applyAlignment="1">
      <alignment horizontal="right"/>
    </xf>
    <xf numFmtId="0" fontId="13" fillId="0" borderId="11" xfId="0" applyFont="1" applyFill="1" applyBorder="1" applyAlignment="1">
      <alignment horizontal="left" wrapText="1" indent="1"/>
    </xf>
    <xf numFmtId="0" fontId="13" fillId="0" borderId="13" xfId="0" applyFont="1" applyFill="1" applyBorder="1" applyAlignment="1">
      <alignment horizontal="left" wrapText="1" indent="1"/>
    </xf>
    <xf numFmtId="4" fontId="14" fillId="0" borderId="14" xfId="0" applyNumberFormat="1" applyFont="1" applyFill="1" applyBorder="1" applyAlignment="1">
      <alignment horizontal="right"/>
    </xf>
    <xf numFmtId="4" fontId="14" fillId="0" borderId="15" xfId="0" applyNumberFormat="1" applyFont="1" applyFill="1" applyBorder="1" applyAlignment="1">
      <alignment horizontal="right"/>
    </xf>
    <xf numFmtId="0" fontId="13" fillId="0" borderId="16" xfId="0" applyFont="1" applyFill="1" applyBorder="1" applyAlignment="1">
      <alignment horizontal="left" wrapText="1" indent="1"/>
    </xf>
    <xf numFmtId="0" fontId="13" fillId="0" borderId="76" xfId="0" applyFont="1" applyFill="1" applyBorder="1" applyAlignment="1">
      <alignment horizontal="left" wrapText="1" indent="1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27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" fontId="28" fillId="0" borderId="0" xfId="0" applyNumberFormat="1" applyFont="1" applyAlignment="1">
      <alignment vertical="center"/>
    </xf>
    <xf numFmtId="4" fontId="29" fillId="0" borderId="0" xfId="0" applyNumberFormat="1" applyFont="1" applyAlignment="1">
      <alignment vertical="center" wrapText="1"/>
    </xf>
    <xf numFmtId="4" fontId="30" fillId="0" borderId="0" xfId="0" applyNumberFormat="1" applyFont="1" applyAlignment="1">
      <alignment vertical="center" wrapText="1"/>
    </xf>
    <xf numFmtId="4" fontId="22" fillId="5" borderId="3" xfId="0" applyNumberFormat="1" applyFont="1" applyFill="1" applyBorder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4" fontId="32" fillId="5" borderId="45" xfId="0" applyNumberFormat="1" applyFont="1" applyFill="1" applyBorder="1" applyAlignment="1">
      <alignment horizontal="center" vertical="center" wrapText="1"/>
    </xf>
    <xf numFmtId="4" fontId="32" fillId="5" borderId="4" xfId="0" applyNumberFormat="1" applyFont="1" applyFill="1" applyBorder="1" applyAlignment="1">
      <alignment horizontal="center" vertical="center" wrapText="1"/>
    </xf>
    <xf numFmtId="4" fontId="22" fillId="2" borderId="4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2" fillId="0" borderId="70" xfId="0" applyNumberFormat="1" applyFont="1" applyBorder="1" applyAlignment="1">
      <alignment vertical="center"/>
    </xf>
    <xf numFmtId="4" fontId="22" fillId="0" borderId="6" xfId="0" applyNumberFormat="1" applyFont="1" applyFill="1" applyBorder="1" applyAlignment="1">
      <alignment horizontal="left" vertical="center" wrapText="1"/>
    </xf>
    <xf numFmtId="4" fontId="32" fillId="0" borderId="47" xfId="0" applyNumberFormat="1" applyFont="1" applyFill="1" applyBorder="1" applyAlignment="1">
      <alignment vertical="center"/>
    </xf>
    <xf numFmtId="4" fontId="32" fillId="0" borderId="57" xfId="0" applyNumberFormat="1" applyFont="1" applyBorder="1" applyAlignment="1">
      <alignment vertical="center"/>
    </xf>
    <xf numFmtId="4" fontId="32" fillId="0" borderId="47" xfId="0" applyNumberFormat="1" applyFont="1" applyBorder="1" applyAlignment="1">
      <alignment vertical="center"/>
    </xf>
    <xf numFmtId="4" fontId="32" fillId="0" borderId="48" xfId="0" applyNumberFormat="1" applyFont="1" applyBorder="1" applyAlignment="1">
      <alignment vertical="center"/>
    </xf>
    <xf numFmtId="4" fontId="32" fillId="0" borderId="63" xfId="0" applyNumberFormat="1" applyFont="1" applyBorder="1" applyAlignment="1">
      <alignment vertical="center"/>
    </xf>
    <xf numFmtId="4" fontId="32" fillId="0" borderId="79" xfId="0" applyNumberFormat="1" applyFont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80" xfId="0" applyNumberFormat="1" applyFont="1" applyBorder="1" applyAlignment="1">
      <alignment vertical="center"/>
    </xf>
    <xf numFmtId="4" fontId="32" fillId="0" borderId="49" xfId="0" applyNumberFormat="1" applyFont="1" applyBorder="1" applyAlignment="1">
      <alignment vertical="center"/>
    </xf>
    <xf numFmtId="4" fontId="32" fillId="0" borderId="50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3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3" fillId="0" borderId="81" xfId="0" applyNumberFormat="1" applyFont="1" applyBorder="1" applyAlignment="1">
      <alignment vertical="center"/>
    </xf>
    <xf numFmtId="4" fontId="33" fillId="0" borderId="82" xfId="0" applyNumberFormat="1" applyFont="1" applyBorder="1" applyAlignment="1">
      <alignment vertical="center"/>
    </xf>
    <xf numFmtId="3" fontId="33" fillId="0" borderId="83" xfId="0" applyNumberFormat="1" applyFont="1" applyFill="1" applyBorder="1" applyAlignment="1">
      <alignment vertical="center"/>
    </xf>
    <xf numFmtId="4" fontId="33" fillId="0" borderId="84" xfId="0" applyNumberFormat="1" applyFont="1" applyBorder="1" applyAlignment="1">
      <alignment vertical="center"/>
    </xf>
    <xf numFmtId="4" fontId="33" fillId="0" borderId="83" xfId="0" applyNumberFormat="1" applyFont="1" applyBorder="1" applyAlignment="1">
      <alignment vertical="center"/>
    </xf>
    <xf numFmtId="4" fontId="33" fillId="0" borderId="85" xfId="0" applyNumberFormat="1" applyFont="1" applyBorder="1" applyAlignment="1">
      <alignment vertical="center"/>
    </xf>
    <xf numFmtId="4" fontId="32" fillId="0" borderId="86" xfId="0" applyNumberFormat="1" applyFont="1" applyBorder="1" applyAlignment="1">
      <alignment vertical="center"/>
    </xf>
    <xf numFmtId="4" fontId="32" fillId="5" borderId="87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>
      <alignment horizontal="center" vertical="center"/>
    </xf>
    <xf numFmtId="4" fontId="32" fillId="0" borderId="60" xfId="0" applyNumberFormat="1" applyFont="1" applyBorder="1" applyAlignment="1">
      <alignment vertical="center"/>
    </xf>
    <xf numFmtId="4" fontId="22" fillId="0" borderId="45" xfId="0" applyNumberFormat="1" applyFont="1" applyFill="1" applyBorder="1" applyAlignment="1">
      <alignment horizontal="left" vertical="center" wrapText="1"/>
    </xf>
    <xf numFmtId="4" fontId="32" fillId="0" borderId="58" xfId="0" applyNumberFormat="1" applyFont="1" applyFill="1" applyBorder="1" applyAlignment="1">
      <alignment vertical="center"/>
    </xf>
    <xf numFmtId="4" fontId="32" fillId="0" borderId="88" xfId="0" applyNumberFormat="1" applyFont="1" applyBorder="1" applyAlignment="1">
      <alignment vertical="center"/>
    </xf>
    <xf numFmtId="4" fontId="32" fillId="0" borderId="58" xfId="0" applyNumberFormat="1" applyFont="1" applyBorder="1" applyAlignment="1">
      <alignment vertical="center"/>
    </xf>
    <xf numFmtId="4" fontId="32" fillId="0" borderId="62" xfId="0" applyNumberFormat="1" applyFont="1" applyBorder="1" applyAlignment="1">
      <alignment vertical="center"/>
    </xf>
    <xf numFmtId="4" fontId="32" fillId="5" borderId="86" xfId="0" applyNumberFormat="1" applyFont="1" applyFill="1" applyBorder="1" applyAlignment="1">
      <alignment vertical="center"/>
    </xf>
    <xf numFmtId="4" fontId="32" fillId="5" borderId="4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19" fillId="0" borderId="0" xfId="0" applyNumberFormat="1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left" vertical="center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Border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32" fillId="2" borderId="4" xfId="0" applyNumberFormat="1" applyFont="1" applyFill="1" applyBorder="1" applyAlignment="1" applyProtection="1">
      <alignment horizontal="center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47" xfId="0" applyNumberFormat="1" applyFont="1" applyFill="1" applyBorder="1" applyAlignment="1" applyProtection="1">
      <alignment vertical="center"/>
      <protection locked="0"/>
    </xf>
    <xf numFmtId="4" fontId="21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47" xfId="0" applyNumberFormat="1" applyFont="1" applyFill="1" applyBorder="1" applyAlignment="1" applyProtection="1">
      <alignment vertical="center"/>
      <protection locked="0"/>
    </xf>
    <xf numFmtId="49" fontId="32" fillId="0" borderId="58" xfId="0" applyNumberFormat="1" applyFont="1" applyFill="1" applyBorder="1" applyAlignment="1" applyProtection="1">
      <alignment vertical="center"/>
      <protection locked="0"/>
    </xf>
    <xf numFmtId="4" fontId="21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80" xfId="0" applyFont="1" applyFill="1" applyBorder="1" applyAlignment="1">
      <alignment horizontal="left" vertical="center" wrapText="1"/>
    </xf>
    <xf numFmtId="0" fontId="14" fillId="0" borderId="50" xfId="0" applyFont="1" applyFill="1" applyBorder="1" applyAlignment="1">
      <alignment horizontal="left" vertical="center" wrapText="1"/>
    </xf>
    <xf numFmtId="4" fontId="32" fillId="0" borderId="93" xfId="0" applyNumberFormat="1" applyFont="1" applyFill="1" applyBorder="1" applyAlignment="1" applyProtection="1">
      <alignment vertical="center"/>
      <protection locked="0"/>
    </xf>
    <xf numFmtId="4" fontId="32" fillId="0" borderId="58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21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9" fontId="33" fillId="0" borderId="49" xfId="0" applyNumberFormat="1" applyFont="1" applyFill="1" applyBorder="1" applyAlignment="1" applyProtection="1">
      <alignment vertical="center"/>
      <protection locked="0"/>
    </xf>
    <xf numFmtId="164" fontId="32" fillId="2" borderId="3" xfId="1" applyFont="1" applyFill="1" applyBorder="1" applyAlignment="1" applyProtection="1">
      <alignment horizontal="left" vertical="center" wrapText="1"/>
      <protection locked="0"/>
    </xf>
    <xf numFmtId="164" fontId="32" fillId="2" borderId="4" xfId="1" applyFont="1" applyFill="1" applyBorder="1" applyAlignment="1" applyProtection="1">
      <alignment horizontal="left" vertical="center" wrapText="1"/>
      <protection locked="0"/>
    </xf>
    <xf numFmtId="164" fontId="32" fillId="2" borderId="5" xfId="1" applyFont="1" applyFill="1" applyBorder="1" applyAlignment="1" applyProtection="1">
      <alignment horizontal="left" vertical="center" wrapText="1"/>
      <protection locked="0"/>
    </xf>
    <xf numFmtId="4" fontId="32" fillId="2" borderId="3" xfId="0" applyNumberFormat="1" applyFont="1" applyFill="1" applyBorder="1" applyAlignment="1" applyProtection="1">
      <alignment vertical="center"/>
      <protection locked="0"/>
    </xf>
    <xf numFmtId="4" fontId="32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4" fontId="27" fillId="0" borderId="0" xfId="0" applyNumberFormat="1" applyFont="1" applyAlignment="1" applyProtection="1">
      <alignment horizontal="left" vertical="center"/>
      <protection locked="0"/>
    </xf>
    <xf numFmtId="0" fontId="33" fillId="0" borderId="0" xfId="0" applyNumberFormat="1" applyFont="1" applyAlignment="1" applyProtection="1">
      <alignment horizontal="center" vertical="center"/>
      <protection locked="0"/>
    </xf>
    <xf numFmtId="4" fontId="33" fillId="0" borderId="0" xfId="0" applyNumberFormat="1" applyFont="1" applyFill="1" applyAlignment="1" applyProtection="1">
      <alignment vertical="center"/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6" xfId="0" applyNumberFormat="1" applyFont="1" applyFill="1" applyBorder="1" applyAlignment="1" applyProtection="1">
      <alignment vertical="center" wrapText="1"/>
      <protection locked="0"/>
    </xf>
    <xf numFmtId="0" fontId="0" fillId="0" borderId="94" xfId="0" applyBorder="1" applyAlignment="1">
      <alignment vertical="center"/>
    </xf>
    <xf numFmtId="4" fontId="33" fillId="0" borderId="7" xfId="0" applyNumberFormat="1" applyFont="1" applyBorder="1" applyAlignment="1" applyProtection="1">
      <alignment horizontal="right" vertical="center" wrapText="1"/>
      <protection locked="0"/>
    </xf>
    <xf numFmtId="4" fontId="32" fillId="0" borderId="95" xfId="0" applyNumberFormat="1" applyFont="1" applyFill="1" applyBorder="1" applyAlignment="1" applyProtection="1">
      <alignment horizontal="right" vertical="center" wrapText="1"/>
    </xf>
    <xf numFmtId="4" fontId="22" fillId="0" borderId="92" xfId="0" applyNumberFormat="1" applyFont="1" applyFill="1" applyBorder="1" applyAlignment="1" applyProtection="1">
      <alignment vertical="center" wrapText="1"/>
      <protection locked="0"/>
    </xf>
    <xf numFmtId="0" fontId="0" fillId="0" borderId="59" xfId="0" applyBorder="1" applyAlignment="1">
      <alignment vertical="center"/>
    </xf>
    <xf numFmtId="4" fontId="33" fillId="0" borderId="12" xfId="0" applyNumberFormat="1" applyFont="1" applyBorder="1" applyAlignment="1" applyProtection="1">
      <alignment horizontal="right" vertical="center" wrapText="1"/>
      <protection locked="0"/>
    </xf>
    <xf numFmtId="4" fontId="32" fillId="0" borderId="96" xfId="0" applyNumberFormat="1" applyFont="1" applyFill="1" applyBorder="1" applyAlignment="1" applyProtection="1">
      <alignment horizontal="right" vertical="center" wrapText="1"/>
    </xf>
    <xf numFmtId="4" fontId="3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69" xfId="0" applyNumberFormat="1" applyFont="1" applyBorder="1" applyAlignment="1" applyProtection="1">
      <alignment horizontal="right" vertical="center" wrapText="1"/>
      <protection locked="0"/>
    </xf>
    <xf numFmtId="4" fontId="32" fillId="0" borderId="99" xfId="0" applyNumberFormat="1" applyFont="1" applyFill="1" applyBorder="1" applyAlignment="1" applyProtection="1">
      <alignment horizontal="right" vertical="center" wrapText="1"/>
    </xf>
    <xf numFmtId="4" fontId="32" fillId="2" borderId="56" xfId="0" applyNumberFormat="1" applyFont="1" applyFill="1" applyBorder="1" applyAlignment="1" applyProtection="1">
      <alignment vertical="center" wrapText="1"/>
      <protection locked="0"/>
    </xf>
    <xf numFmtId="4" fontId="33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2" fillId="2" borderId="100" xfId="0" applyNumberFormat="1" applyFont="1" applyFill="1" applyBorder="1" applyAlignment="1" applyProtection="1">
      <alignment horizontal="right" vertical="center" wrapText="1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2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32" fillId="5" borderId="67" xfId="0" applyNumberFormat="1" applyFont="1" applyFill="1" applyBorder="1" applyAlignment="1" applyProtection="1">
      <alignment horizontal="right" vertical="center" wrapText="1"/>
    </xf>
    <xf numFmtId="4" fontId="32" fillId="5" borderId="74" xfId="0" applyNumberFormat="1" applyFont="1" applyFill="1" applyBorder="1" applyAlignment="1" applyProtection="1">
      <alignment horizontal="right" vertical="center" wrapText="1"/>
    </xf>
    <xf numFmtId="4" fontId="32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2" fillId="0" borderId="0" xfId="0" applyNumberFormat="1" applyFont="1" applyFill="1" applyBorder="1" applyAlignment="1" applyProtection="1">
      <alignment horizontal="right" vertical="center" wrapText="1"/>
    </xf>
    <xf numFmtId="0" fontId="23" fillId="0" borderId="0" xfId="0" applyFont="1"/>
    <xf numFmtId="4" fontId="32" fillId="5" borderId="5" xfId="0" applyNumberFormat="1" applyFont="1" applyFill="1" applyBorder="1" applyAlignment="1" applyProtection="1">
      <alignment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vertical="center" wrapText="1"/>
      <protection locked="0"/>
    </xf>
    <xf numFmtId="4" fontId="33" fillId="0" borderId="48" xfId="0" applyNumberFormat="1" applyFont="1" applyBorder="1" applyAlignment="1" applyProtection="1">
      <alignment vertical="center" wrapText="1"/>
      <protection locked="0"/>
    </xf>
    <xf numFmtId="4" fontId="33" fillId="0" borderId="88" xfId="0" applyNumberFormat="1" applyFont="1" applyBorder="1" applyAlignment="1" applyProtection="1">
      <alignment horizontal="right" vertical="center" wrapText="1"/>
      <protection locked="0"/>
    </xf>
    <xf numFmtId="4" fontId="33" fillId="0" borderId="58" xfId="0" applyNumberFormat="1" applyFont="1" applyBorder="1" applyAlignment="1" applyProtection="1">
      <alignment horizontal="right" vertical="center" wrapText="1"/>
      <protection locked="0"/>
    </xf>
    <xf numFmtId="4" fontId="33" fillId="0" borderId="92" xfId="0" applyNumberFormat="1" applyFont="1" applyBorder="1" applyAlignment="1" applyProtection="1">
      <alignment vertical="center" wrapText="1"/>
      <protection locked="0"/>
    </xf>
    <xf numFmtId="4" fontId="33" fillId="0" borderId="50" xfId="0" applyNumberFormat="1" applyFont="1" applyBorder="1" applyAlignment="1" applyProtection="1">
      <alignment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 wrapText="1"/>
      <protection locked="0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97" xfId="0" applyNumberFormat="1" applyFont="1" applyBorder="1" applyAlignment="1" applyProtection="1">
      <alignment vertical="center" wrapText="1"/>
      <protection locked="0"/>
    </xf>
    <xf numFmtId="4" fontId="33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 applyProtection="1">
      <alignment horizontal="right" vertical="center" wrapText="1"/>
    </xf>
    <xf numFmtId="4" fontId="22" fillId="5" borderId="45" xfId="0" applyNumberFormat="1" applyFont="1" applyFill="1" applyBorder="1" applyAlignment="1" applyProtection="1">
      <alignment horizontal="right" vertical="center" wrapText="1"/>
    </xf>
    <xf numFmtId="4" fontId="32" fillId="5" borderId="4" xfId="0" applyNumberFormat="1" applyFont="1" applyFill="1" applyBorder="1" applyAlignment="1" applyProtection="1">
      <alignment horizontal="right" vertical="center" wrapText="1"/>
    </xf>
    <xf numFmtId="4" fontId="32" fillId="2" borderId="45" xfId="0" applyNumberFormat="1" applyFont="1" applyFill="1" applyBorder="1" applyAlignment="1" applyProtection="1">
      <alignment horizontal="right" vertical="center" wrapText="1"/>
    </xf>
    <xf numFmtId="4" fontId="32" fillId="5" borderId="5" xfId="0" applyNumberFormat="1" applyFont="1" applyFill="1" applyBorder="1" applyAlignment="1" applyProtection="1">
      <alignment horizontal="right" vertical="center" wrapText="1"/>
    </xf>
    <xf numFmtId="4" fontId="7" fillId="0" borderId="0" xfId="0" applyNumberFormat="1" applyFont="1" applyAlignment="1">
      <alignment vertical="center" wrapText="1"/>
    </xf>
    <xf numFmtId="4" fontId="32" fillId="5" borderId="3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22" fillId="5" borderId="45" xfId="0" applyNumberFormat="1" applyFont="1" applyFill="1" applyBorder="1" applyAlignment="1">
      <alignment horizontal="center" vertical="center" wrapText="1"/>
    </xf>
    <xf numFmtId="4" fontId="33" fillId="0" borderId="56" xfId="0" applyNumberFormat="1" applyFont="1" applyFill="1" applyBorder="1" applyAlignment="1">
      <alignment horizontal="left" vertical="center" wrapText="1"/>
    </xf>
    <xf numFmtId="4" fontId="33" fillId="0" borderId="48" xfId="0" applyNumberFormat="1" applyFont="1" applyFill="1" applyBorder="1" applyAlignment="1">
      <alignment horizontal="left" vertical="center" wrapText="1"/>
    </xf>
    <xf numFmtId="4" fontId="33" fillId="0" borderId="57" xfId="0" applyNumberFormat="1" applyFont="1" applyFill="1" applyBorder="1" applyAlignment="1">
      <alignment horizontal="right" vertical="center" wrapText="1"/>
    </xf>
    <xf numFmtId="4" fontId="33" fillId="0" borderId="47" xfId="0" applyNumberFormat="1" applyFont="1" applyFill="1" applyBorder="1" applyAlignment="1">
      <alignment horizontal="right" vertical="center" wrapText="1"/>
    </xf>
    <xf numFmtId="4" fontId="33" fillId="0" borderId="97" xfId="0" applyNumberFormat="1" applyFont="1" applyFill="1" applyBorder="1" applyAlignment="1">
      <alignment horizontal="left" vertical="center" wrapText="1"/>
    </xf>
    <xf numFmtId="4" fontId="33" fillId="0" borderId="54" xfId="0" applyNumberFormat="1" applyFont="1" applyFill="1" applyBorder="1" applyAlignment="1">
      <alignment horizontal="left" vertical="center" wrapText="1"/>
    </xf>
    <xf numFmtId="4" fontId="33" fillId="0" borderId="54" xfId="0" applyNumberFormat="1" applyFont="1" applyFill="1" applyBorder="1" applyAlignment="1">
      <alignment horizontal="right" vertical="center" wrapText="1"/>
    </xf>
    <xf numFmtId="4" fontId="33" fillId="0" borderId="58" xfId="0" applyNumberFormat="1" applyFont="1" applyFill="1" applyBorder="1" applyAlignment="1">
      <alignment horizontal="right" vertical="center" wrapText="1"/>
    </xf>
    <xf numFmtId="4" fontId="32" fillId="2" borderId="3" xfId="0" applyNumberFormat="1" applyFont="1" applyFill="1" applyBorder="1" applyAlignment="1">
      <alignment horizontal="left" vertical="center" wrapText="1"/>
    </xf>
    <xf numFmtId="4" fontId="32" fillId="5" borderId="5" xfId="0" applyNumberFormat="1" applyFont="1" applyFill="1" applyBorder="1" applyAlignment="1">
      <alignment horizontal="left" vertical="center" wrapText="1"/>
    </xf>
    <xf numFmtId="4" fontId="32" fillId="5" borderId="1" xfId="0" applyNumberFormat="1" applyFont="1" applyFill="1" applyBorder="1" applyAlignment="1">
      <alignment horizontal="right" vertical="center" wrapText="1"/>
    </xf>
    <xf numFmtId="4" fontId="32" fillId="5" borderId="45" xfId="0" applyNumberFormat="1" applyFont="1" applyFill="1" applyBorder="1" applyAlignment="1">
      <alignment horizontal="right" vertical="center" wrapText="1"/>
    </xf>
    <xf numFmtId="4" fontId="32" fillId="0" borderId="0" xfId="0" applyNumberFormat="1" applyFont="1" applyFill="1" applyBorder="1" applyAlignment="1">
      <alignment horizontal="left" vertical="center" wrapText="1"/>
    </xf>
    <xf numFmtId="4" fontId="32" fillId="0" borderId="0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horizontal="center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4" fontId="32" fillId="5" borderId="64" xfId="0" applyNumberFormat="1" applyFont="1" applyFill="1" applyBorder="1" applyAlignment="1">
      <alignment horizontal="center" vertical="center"/>
    </xf>
    <xf numFmtId="4" fontId="22" fillId="2" borderId="45" xfId="0" applyNumberFormat="1" applyFont="1" applyFill="1" applyBorder="1" applyAlignment="1">
      <alignment horizontal="center" vertical="center" wrapText="1"/>
    </xf>
    <xf numFmtId="4" fontId="32" fillId="2" borderId="45" xfId="0" applyNumberFormat="1" applyFont="1" applyFill="1" applyBorder="1" applyAlignment="1">
      <alignment horizontal="center" vertical="center" wrapText="1"/>
    </xf>
    <xf numFmtId="4" fontId="32" fillId="2" borderId="4" xfId="0" applyNumberFormat="1" applyFont="1" applyFill="1" applyBorder="1" applyAlignment="1">
      <alignment horizontal="center" vertical="center" wrapText="1"/>
    </xf>
    <xf numFmtId="4" fontId="22" fillId="2" borderId="64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33" fillId="0" borderId="49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horizontal="left"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28" fillId="0" borderId="0" xfId="0" applyNumberFormat="1" applyFont="1" applyAlignment="1">
      <alignment horizontal="justify" vertical="center"/>
    </xf>
    <xf numFmtId="4" fontId="33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2" fillId="0" borderId="56" xfId="0" applyNumberFormat="1" applyFont="1" applyBorder="1" applyAlignment="1" applyProtection="1">
      <alignment horizontal="justify" vertical="center"/>
      <protection locked="0"/>
    </xf>
    <xf numFmtId="4" fontId="32" fillId="0" borderId="48" xfId="0" applyNumberFormat="1" applyFont="1" applyBorder="1" applyAlignment="1" applyProtection="1">
      <alignment horizontal="justify" vertical="center"/>
      <protection locked="0"/>
    </xf>
    <xf numFmtId="4" fontId="33" fillId="0" borderId="57" xfId="0" applyNumberFormat="1" applyFont="1" applyBorder="1" applyAlignment="1" applyProtection="1">
      <alignment horizontal="right" vertical="center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2" fillId="0" borderId="92" xfId="0" applyNumberFormat="1" applyFont="1" applyBorder="1" applyAlignment="1" applyProtection="1">
      <alignment horizontal="justify" vertical="center"/>
      <protection locked="0"/>
    </xf>
    <xf numFmtId="4" fontId="32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80" xfId="0" applyNumberFormat="1" applyFont="1" applyBorder="1" applyAlignment="1" applyProtection="1">
      <alignment horizontal="right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2" fillId="0" borderId="102" xfId="0" applyNumberFormat="1" applyFont="1" applyBorder="1" applyAlignment="1" applyProtection="1">
      <alignment horizontal="justify" vertical="center"/>
      <protection locked="0"/>
    </xf>
    <xf numFmtId="4" fontId="32" fillId="0" borderId="85" xfId="0" applyNumberFormat="1" applyFont="1" applyBorder="1" applyAlignment="1" applyProtection="1">
      <alignment horizontal="justify" vertical="center"/>
      <protection locked="0"/>
    </xf>
    <xf numFmtId="4" fontId="33" fillId="0" borderId="84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 wrapText="1"/>
      <protection locked="0"/>
    </xf>
    <xf numFmtId="4" fontId="33" fillId="0" borderId="102" xfId="0" applyNumberFormat="1" applyFont="1" applyBorder="1" applyAlignment="1" applyProtection="1">
      <alignment horizontal="right" vertical="center"/>
      <protection locked="0"/>
    </xf>
    <xf numFmtId="4" fontId="33" fillId="0" borderId="92" xfId="0" applyNumberFormat="1" applyFont="1" applyBorder="1" applyAlignment="1" applyProtection="1">
      <alignment horizontal="right" vertical="center"/>
      <protection locked="0"/>
    </xf>
    <xf numFmtId="4" fontId="32" fillId="0" borderId="97" xfId="0" applyNumberFormat="1" applyFont="1" applyBorder="1" applyAlignment="1" applyProtection="1">
      <alignment horizontal="justify" vertical="center"/>
      <protection locked="0"/>
    </xf>
    <xf numFmtId="4" fontId="32" fillId="0" borderId="54" xfId="0" applyNumberFormat="1" applyFont="1" applyBorder="1" applyAlignment="1" applyProtection="1">
      <alignment horizontal="justify" vertical="center"/>
      <protection locked="0"/>
    </xf>
    <xf numFmtId="4" fontId="33" fillId="0" borderId="0" xfId="0" applyNumberFormat="1" applyFont="1" applyBorder="1" applyAlignment="1" applyProtection="1">
      <alignment horizontal="right" vertical="center"/>
      <protection locked="0"/>
    </xf>
    <xf numFmtId="4" fontId="33" fillId="0" borderId="32" xfId="0" applyNumberFormat="1" applyFont="1" applyBorder="1" applyAlignment="1" applyProtection="1">
      <alignment horizontal="righ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/>
      <protection locked="0"/>
    </xf>
    <xf numFmtId="4" fontId="32" fillId="5" borderId="5" xfId="0" applyNumberFormat="1" applyFont="1" applyFill="1" applyBorder="1" applyAlignment="1" applyProtection="1">
      <alignment horizontal="justify" vertical="center"/>
      <protection locked="0"/>
    </xf>
    <xf numFmtId="4" fontId="32" fillId="2" borderId="5" xfId="0" applyNumberFormat="1" applyFont="1" applyFill="1" applyBorder="1" applyAlignment="1" applyProtection="1">
      <alignment horizontal="right" vertical="center"/>
    </xf>
    <xf numFmtId="4" fontId="32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Fill="1" applyBorder="1" applyAlignment="1" applyProtection="1">
      <alignment horizontal="justify" vertical="center"/>
      <protection locked="0"/>
    </xf>
    <xf numFmtId="4" fontId="32" fillId="0" borderId="0" xfId="0" applyNumberFormat="1" applyFont="1" applyFill="1" applyBorder="1" applyAlignment="1" applyProtection="1">
      <alignment horizontal="right" vertical="center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2" fillId="0" borderId="90" xfId="0" applyNumberFormat="1" applyFont="1" applyBorder="1" applyAlignment="1" applyProtection="1">
      <alignment horizontal="right" vertical="center" wrapText="1"/>
      <protection locked="0"/>
    </xf>
    <xf numFmtId="4" fontId="32" fillId="0" borderId="29" xfId="0" applyNumberFormat="1" applyFont="1" applyFill="1" applyBorder="1" applyAlignment="1" applyProtection="1">
      <alignment horizontal="right" vertical="center" wrapText="1"/>
    </xf>
    <xf numFmtId="4" fontId="32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2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horizontal="right" vertical="center" wrapText="1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19" fillId="0" borderId="0" xfId="0" applyNumberFormat="1" applyFont="1" applyBorder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>
      <alignment vertical="center" wrapText="1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>
      <alignment vertical="center"/>
    </xf>
    <xf numFmtId="4" fontId="32" fillId="2" borderId="3" xfId="0" applyNumberFormat="1" applyFont="1" applyFill="1" applyBorder="1" applyAlignment="1" applyProtection="1">
      <alignment horizontal="left" vertical="center"/>
      <protection locked="0"/>
    </xf>
    <xf numFmtId="4" fontId="32" fillId="2" borderId="5" xfId="0" applyNumberFormat="1" applyFont="1" applyFill="1" applyBorder="1" applyAlignment="1" applyProtection="1">
      <alignment horizontal="left" vertical="center"/>
      <protection locked="0"/>
    </xf>
    <xf numFmtId="4" fontId="32" fillId="2" borderId="45" xfId="0" applyNumberFormat="1" applyFont="1" applyFill="1" applyBorder="1" applyAlignment="1" applyProtection="1">
      <alignment horizontal="right" vertical="center"/>
    </xf>
    <xf numFmtId="4" fontId="32" fillId="0" borderId="88" xfId="0" applyNumberFormat="1" applyFont="1" applyFill="1" applyBorder="1" applyAlignment="1" applyProtection="1">
      <alignment horizontal="right" vertical="center"/>
      <protection locked="0"/>
    </xf>
    <xf numFmtId="4" fontId="32" fillId="0" borderId="58" xfId="0" applyNumberFormat="1" applyFont="1" applyFill="1" applyBorder="1" applyAlignment="1" applyProtection="1">
      <alignment horizontal="right" vertical="center"/>
      <protection locked="0"/>
    </xf>
    <xf numFmtId="4" fontId="21" fillId="0" borderId="92" xfId="0" applyNumberFormat="1" applyFont="1" applyFill="1" applyBorder="1" applyAlignment="1" applyProtection="1">
      <alignment horizontal="left" vertical="center"/>
      <protection locked="0"/>
    </xf>
    <xf numFmtId="4" fontId="21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92" xfId="0" applyNumberFormat="1" applyFont="1" applyBorder="1" applyAlignment="1" applyProtection="1">
      <alignment horizontal="left" vertical="center"/>
      <protection locked="0"/>
    </xf>
    <xf numFmtId="4" fontId="33" fillId="0" borderId="50" xfId="0" applyNumberFormat="1" applyFont="1" applyBorder="1" applyAlignment="1" applyProtection="1">
      <alignment horizontal="left" vertical="center"/>
      <protection locked="0"/>
    </xf>
    <xf numFmtId="4" fontId="33" fillId="0" borderId="80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Fill="1" applyBorder="1" applyAlignment="1" applyProtection="1">
      <alignment horizontal="righ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/>
      <protection locked="0"/>
    </xf>
    <xf numFmtId="4" fontId="33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49" xfId="0" applyNumberFormat="1" applyFont="1" applyBorder="1" applyAlignment="1" applyProtection="1">
      <alignment horizontal="right" vertical="center"/>
      <protection locked="0"/>
    </xf>
    <xf numFmtId="4" fontId="33" fillId="0" borderId="97" xfId="0" applyNumberFormat="1" applyFont="1" applyBorder="1" applyAlignment="1" applyProtection="1">
      <alignment horizontal="left" vertical="center"/>
      <protection locked="0"/>
    </xf>
    <xf numFmtId="4" fontId="33" fillId="0" borderId="54" xfId="0" applyNumberFormat="1" applyFont="1" applyBorder="1" applyAlignment="1" applyProtection="1">
      <alignment horizontal="left" vertical="center"/>
      <protection locked="0"/>
    </xf>
    <xf numFmtId="4" fontId="33" fillId="0" borderId="83" xfId="0" applyNumberFormat="1" applyFont="1" applyBorder="1" applyAlignment="1" applyProtection="1">
      <alignment horizontal="right" vertical="center"/>
      <protection locked="0"/>
    </xf>
    <xf numFmtId="4" fontId="33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103" xfId="0" applyNumberFormat="1" applyFont="1" applyBorder="1" applyAlignment="1" applyProtection="1">
      <alignment horizontal="right" vertical="center"/>
      <protection locked="0"/>
    </xf>
    <xf numFmtId="4" fontId="33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2" fillId="2" borderId="5" xfId="0" applyNumberFormat="1" applyFont="1" applyFill="1" applyBorder="1" applyAlignment="1" applyProtection="1">
      <alignment vertical="center"/>
      <protection locked="0"/>
    </xf>
    <xf numFmtId="4" fontId="27" fillId="0" borderId="0" xfId="0" applyNumberFormat="1" applyFont="1" applyFill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2" fillId="0" borderId="48" xfId="0" applyNumberFormat="1" applyFont="1" applyFill="1" applyBorder="1" applyAlignment="1" applyProtection="1">
      <alignment vertical="center"/>
      <protection locked="0"/>
    </xf>
    <xf numFmtId="4" fontId="32" fillId="0" borderId="58" xfId="0" applyNumberFormat="1" applyFont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/>
      <protection locked="0"/>
    </xf>
    <xf numFmtId="4" fontId="32" fillId="0" borderId="50" xfId="0" applyNumberFormat="1" applyFont="1" applyFill="1" applyBorder="1" applyAlignment="1" applyProtection="1">
      <alignment vertical="center"/>
      <protection locked="0"/>
    </xf>
    <xf numFmtId="4" fontId="32" fillId="0" borderId="62" xfId="0" applyNumberFormat="1" applyFont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2" fillId="2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" fontId="33" fillId="0" borderId="0" xfId="0" applyNumberFormat="1" applyFont="1" applyAlignment="1">
      <alignment horizontal="justify" vertical="center"/>
    </xf>
    <xf numFmtId="4" fontId="22" fillId="5" borderId="3" xfId="0" applyNumberFormat="1" applyFont="1" applyFill="1" applyBorder="1" applyAlignment="1">
      <alignment horizontal="left" vertical="center"/>
    </xf>
    <xf numFmtId="4" fontId="22" fillId="5" borderId="5" xfId="0" applyNumberFormat="1" applyFont="1" applyFill="1" applyBorder="1" applyAlignment="1">
      <alignment horizontal="left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3" xfId="0" applyNumberFormat="1" applyFont="1" applyBorder="1" applyAlignment="1">
      <alignment vertical="center" wrapText="1"/>
    </xf>
    <xf numFmtId="4" fontId="33" fillId="0" borderId="68" xfId="0" applyNumberFormat="1" applyFont="1" applyBorder="1" applyAlignment="1">
      <alignment vertical="center" wrapText="1"/>
    </xf>
    <xf numFmtId="4" fontId="33" fillId="0" borderId="66" xfId="0" applyNumberFormat="1" applyFont="1" applyBorder="1" applyAlignment="1">
      <alignment vertical="center" wrapText="1"/>
    </xf>
    <xf numFmtId="0" fontId="2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19" fillId="0" borderId="0" xfId="0" applyNumberFormat="1" applyFont="1" applyFill="1" applyAlignment="1" applyProtection="1">
      <alignment horizontal="left" vertical="center" wrapText="1"/>
      <protection locked="0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 wrapText="1"/>
      <protection locked="0"/>
    </xf>
    <xf numFmtId="4" fontId="32" fillId="0" borderId="86" xfId="0" applyNumberFormat="1" applyFont="1" applyFill="1" applyBorder="1" applyAlignment="1" applyProtection="1">
      <alignment vertical="center" wrapText="1"/>
      <protection locked="0"/>
    </xf>
    <xf numFmtId="4" fontId="32" fillId="0" borderId="104" xfId="0" applyNumberFormat="1" applyFont="1" applyFill="1" applyBorder="1" applyAlignment="1" applyProtection="1">
      <alignment vertical="center" wrapText="1"/>
      <protection locked="0"/>
    </xf>
    <xf numFmtId="4" fontId="32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2" fillId="2" borderId="45" xfId="0" applyNumberFormat="1" applyFont="1" applyFill="1" applyBorder="1" applyAlignment="1">
      <alignment horizontal="left" vertical="center" wrapText="1"/>
    </xf>
    <xf numFmtId="4" fontId="32" fillId="2" borderId="86" xfId="0" applyNumberFormat="1" applyFont="1" applyFill="1" applyBorder="1" applyAlignment="1" applyProtection="1">
      <alignment horizontal="right"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Alignment="1">
      <alignment vertical="center"/>
    </xf>
    <xf numFmtId="0" fontId="0" fillId="0" borderId="0" xfId="0" applyAlignment="1">
      <alignment horizontal="left" vertical="center" wrapText="1"/>
    </xf>
    <xf numFmtId="4" fontId="7" fillId="0" borderId="0" xfId="0" applyNumberFormat="1" applyFont="1" applyAlignment="1" applyProtection="1">
      <alignment vertical="center"/>
      <protection locked="0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27" fillId="0" borderId="0" xfId="0" applyNumberFormat="1" applyFont="1" applyAlignment="1">
      <alignment horizontal="left" vertical="center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Border="1" applyAlignment="1" applyProtection="1">
      <alignment horizontal="left" vertical="center" wrapText="1"/>
      <protection locked="0"/>
    </xf>
    <xf numFmtId="4" fontId="32" fillId="0" borderId="48" xfId="0" applyNumberFormat="1" applyFont="1" applyBorder="1" applyAlignment="1" applyProtection="1">
      <alignment horizontal="left" vertical="center" wrapText="1"/>
      <protection locked="0"/>
    </xf>
    <xf numFmtId="4" fontId="32" fillId="0" borderId="47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left" vertical="center"/>
    </xf>
    <xf numFmtId="4" fontId="32" fillId="0" borderId="92" xfId="0" applyNumberFormat="1" applyFont="1" applyBorder="1" applyAlignment="1" applyProtection="1">
      <alignment horizontal="left" vertical="center" wrapText="1"/>
      <protection locked="0"/>
    </xf>
    <xf numFmtId="4" fontId="32" fillId="0" borderId="50" xfId="0" applyNumberFormat="1" applyFont="1" applyBorder="1" applyAlignment="1" applyProtection="1">
      <alignment horizontal="left" vertical="center" wrapText="1"/>
      <protection locked="0"/>
    </xf>
    <xf numFmtId="4" fontId="32" fillId="0" borderId="49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center"/>
    </xf>
    <xf numFmtId="4" fontId="32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49" xfId="0" applyNumberFormat="1" applyFont="1" applyFill="1" applyBorder="1" applyAlignment="1" applyProtection="1">
      <alignment horizontal="right" vertical="center" wrapText="1"/>
    </xf>
    <xf numFmtId="4" fontId="28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92" xfId="0" applyNumberFormat="1" applyFont="1" applyBorder="1" applyAlignment="1" applyProtection="1">
      <alignment horizontal="left" vertical="center" wrapText="1"/>
      <protection locked="0"/>
    </xf>
    <xf numFmtId="4" fontId="28" fillId="0" borderId="50" xfId="0" applyNumberFormat="1" applyFont="1" applyBorder="1" applyAlignment="1" applyProtection="1">
      <alignment horizontal="left" vertical="center" wrapText="1"/>
      <protection locked="0"/>
    </xf>
    <xf numFmtId="4" fontId="32" fillId="0" borderId="97" xfId="0" applyNumberFormat="1" applyFont="1" applyBorder="1" applyAlignment="1" applyProtection="1">
      <alignment horizontal="left" vertical="center" wrapText="1"/>
      <protection locked="0"/>
    </xf>
    <xf numFmtId="4" fontId="32" fillId="0" borderId="54" xfId="0" applyNumberFormat="1" applyFont="1" applyBorder="1" applyAlignment="1" applyProtection="1">
      <alignment horizontal="left" vertical="center" wrapText="1"/>
      <protection locked="0"/>
    </xf>
    <xf numFmtId="4" fontId="29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29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19" fillId="0" borderId="0" xfId="0" applyNumberFormat="1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0" fillId="0" borderId="0" xfId="0" applyFill="1" applyBorder="1" applyAlignment="1"/>
    <xf numFmtId="4" fontId="27" fillId="0" borderId="0" xfId="0" applyNumberFormat="1" applyFont="1" applyFill="1" applyBorder="1" applyAlignment="1">
      <alignment horizontal="left" vertical="center"/>
    </xf>
    <xf numFmtId="4" fontId="27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wrapText="1"/>
    </xf>
    <xf numFmtId="4" fontId="21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righ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vertical="center" wrapText="1"/>
    </xf>
    <xf numFmtId="0" fontId="23" fillId="0" borderId="0" xfId="0" applyFont="1" applyFill="1" applyBorder="1"/>
    <xf numFmtId="4" fontId="22" fillId="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right" vertical="center"/>
    </xf>
    <xf numFmtId="4" fontId="21" fillId="0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22" fillId="0" borderId="0" xfId="0" applyNumberFormat="1" applyFont="1" applyFill="1" applyBorder="1" applyAlignment="1">
      <alignment horizontal="right" vertical="center"/>
    </xf>
    <xf numFmtId="4" fontId="32" fillId="2" borderId="3" xfId="0" applyNumberFormat="1" applyFont="1" applyFill="1" applyBorder="1" applyAlignment="1">
      <alignment horizontal="left" vertical="center"/>
    </xf>
    <xf numFmtId="4" fontId="32" fillId="2" borderId="4" xfId="0" applyNumberFormat="1" applyFont="1" applyFill="1" applyBorder="1" applyAlignment="1">
      <alignment horizontal="left" vertical="center"/>
    </xf>
    <xf numFmtId="4" fontId="32" fillId="2" borderId="5" xfId="0" applyNumberFormat="1" applyFont="1" applyFill="1" applyBorder="1" applyAlignment="1">
      <alignment horizontal="left" vertical="center"/>
    </xf>
    <xf numFmtId="4" fontId="32" fillId="0" borderId="3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32" fillId="0" borderId="3" xfId="0" applyNumberFormat="1" applyFont="1" applyBorder="1" applyAlignment="1">
      <alignment horizontal="center" vertical="center"/>
    </xf>
    <xf numFmtId="4" fontId="32" fillId="0" borderId="5" xfId="0" applyNumberFormat="1" applyFont="1" applyBorder="1" applyAlignment="1">
      <alignment horizontal="center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20" fillId="0" borderId="0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1" fillId="0" borderId="56" xfId="0" applyNumberFormat="1" applyFont="1" applyFill="1" applyBorder="1" applyAlignment="1">
      <alignment vertical="center" wrapText="1"/>
    </xf>
    <xf numFmtId="4" fontId="21" fillId="0" borderId="48" xfId="0" applyNumberFormat="1" applyFont="1" applyFill="1" applyBorder="1" applyAlignment="1">
      <alignment vertical="center" wrapText="1"/>
    </xf>
    <xf numFmtId="4" fontId="21" fillId="0" borderId="57" xfId="0" applyNumberFormat="1" applyFont="1" applyFill="1" applyBorder="1" applyAlignment="1">
      <alignment horizontal="right" vertical="center" wrapText="1"/>
    </xf>
    <xf numFmtId="4" fontId="21" fillId="0" borderId="47" xfId="0" applyNumberFormat="1" applyFont="1" applyFill="1" applyBorder="1" applyAlignment="1">
      <alignment horizontal="right" vertical="center" wrapText="1"/>
    </xf>
    <xf numFmtId="4" fontId="21" fillId="0" borderId="92" xfId="0" applyNumberFormat="1" applyFont="1" applyFill="1" applyBorder="1" applyAlignment="1">
      <alignment vertical="center" wrapText="1"/>
    </xf>
    <xf numFmtId="4" fontId="21" fillId="0" borderId="50" xfId="0" applyNumberFormat="1" applyFont="1" applyFill="1" applyBorder="1" applyAlignment="1">
      <alignment vertical="center" wrapText="1"/>
    </xf>
    <xf numFmtId="4" fontId="21" fillId="0" borderId="88" xfId="0" applyNumberFormat="1" applyFont="1" applyFill="1" applyBorder="1" applyAlignment="1">
      <alignment horizontal="right" vertical="center" wrapText="1"/>
    </xf>
    <xf numFmtId="4" fontId="21" fillId="0" borderId="58" xfId="0" applyNumberFormat="1" applyFont="1" applyFill="1" applyBorder="1" applyAlignment="1">
      <alignment horizontal="right" vertical="center" wrapText="1"/>
    </xf>
    <xf numFmtId="4" fontId="21" fillId="0" borderId="102" xfId="0" applyNumberFormat="1" applyFont="1" applyFill="1" applyBorder="1" applyAlignment="1">
      <alignment vertical="center" wrapText="1"/>
    </xf>
    <xf numFmtId="4" fontId="21" fillId="0" borderId="85" xfId="0" applyNumberFormat="1" applyFont="1" applyFill="1" applyBorder="1" applyAlignment="1">
      <alignment vertical="center" wrapText="1"/>
    </xf>
    <xf numFmtId="4" fontId="21" fillId="0" borderId="84" xfId="0" applyNumberFormat="1" applyFont="1" applyFill="1" applyBorder="1" applyAlignment="1">
      <alignment horizontal="right" vertical="center" wrapText="1"/>
    </xf>
    <xf numFmtId="4" fontId="21" fillId="0" borderId="83" xfId="0" applyNumberFormat="1" applyFont="1" applyFill="1" applyBorder="1" applyAlignment="1">
      <alignment horizontal="right"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4" fontId="21" fillId="0" borderId="103" xfId="0" applyNumberFormat="1" applyFont="1" applyFill="1" applyBorder="1" applyAlignment="1">
      <alignment horizontal="right" vertical="center" wrapText="1"/>
    </xf>
    <xf numFmtId="4" fontId="21" fillId="0" borderId="53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Border="1" applyAlignment="1" applyProtection="1">
      <alignment vertical="center"/>
      <protection locked="0"/>
    </xf>
    <xf numFmtId="4" fontId="33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3" fillId="0" borderId="53" xfId="0" applyNumberFormat="1" applyFont="1" applyBorder="1" applyAlignment="1" applyProtection="1">
      <alignment vertical="center"/>
      <protection locked="0"/>
    </xf>
    <xf numFmtId="4" fontId="33" fillId="0" borderId="54" xfId="0" applyNumberFormat="1" applyFont="1" applyBorder="1" applyAlignment="1" applyProtection="1">
      <alignment vertical="center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3" fillId="0" borderId="74" xfId="0" applyFont="1" applyBorder="1"/>
    <xf numFmtId="0" fontId="23" fillId="0" borderId="53" xfId="0" applyFont="1" applyBorder="1"/>
    <xf numFmtId="4" fontId="27" fillId="0" borderId="0" xfId="0" applyNumberFormat="1" applyFont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4" fontId="32" fillId="2" borderId="91" xfId="0" applyNumberFormat="1" applyFont="1" applyFill="1" applyBorder="1" applyAlignment="1">
      <alignment horizontal="center" vertical="center"/>
    </xf>
    <xf numFmtId="4" fontId="32" fillId="2" borderId="2" xfId="0" applyNumberFormat="1" applyFont="1" applyFill="1" applyBorder="1" applyAlignment="1">
      <alignment horizontal="center" vertical="center"/>
    </xf>
    <xf numFmtId="4" fontId="32" fillId="2" borderId="3" xfId="0" applyNumberFormat="1" applyFont="1" applyFill="1" applyBorder="1" applyAlignment="1">
      <alignment horizontal="center" vertical="center"/>
    </xf>
    <xf numFmtId="4" fontId="32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right" vertical="center"/>
    </xf>
    <xf numFmtId="4" fontId="33" fillId="0" borderId="5" xfId="0" applyNumberFormat="1" applyFont="1" applyBorder="1" applyAlignment="1">
      <alignment horizontal="righ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33" fillId="0" borderId="0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2" fillId="0" borderId="0" xfId="0" applyNumberFormat="1" applyFont="1" applyFill="1" applyBorder="1" applyAlignment="1" applyProtection="1">
      <alignment vertical="center"/>
    </xf>
    <xf numFmtId="4" fontId="28" fillId="0" borderId="56" xfId="0" applyNumberFormat="1" applyFont="1" applyFill="1" applyBorder="1" applyAlignment="1" applyProtection="1">
      <alignment vertical="center"/>
      <protection locked="0"/>
    </xf>
    <xf numFmtId="4" fontId="28" fillId="0" borderId="57" xfId="0" applyNumberFormat="1" applyFont="1" applyFill="1" applyBorder="1" applyAlignment="1" applyProtection="1">
      <alignment vertical="center"/>
      <protection locked="0"/>
    </xf>
    <xf numFmtId="4" fontId="28" fillId="0" borderId="48" xfId="0" applyNumberFormat="1" applyFont="1" applyFill="1" applyBorder="1" applyAlignment="1" applyProtection="1">
      <alignment vertical="center"/>
      <protection locked="0"/>
    </xf>
    <xf numFmtId="4" fontId="28" fillId="0" borderId="58" xfId="0" applyNumberFormat="1" applyFont="1" applyBorder="1" applyAlignment="1" applyProtection="1">
      <alignment vertical="center"/>
      <protection locked="0"/>
    </xf>
    <xf numFmtId="4" fontId="28" fillId="0" borderId="62" xfId="0" applyNumberFormat="1" applyFont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vertical="center"/>
      <protection locked="0"/>
    </xf>
    <xf numFmtId="4" fontId="28" fillId="0" borderId="80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28" fillId="0" borderId="49" xfId="0" applyNumberFormat="1" applyFont="1" applyBorder="1" applyAlignment="1" applyProtection="1">
      <alignment vertical="center"/>
      <protection locked="0"/>
    </xf>
    <xf numFmtId="4" fontId="28" fillId="0" borderId="50" xfId="0" applyNumberFormat="1" applyFont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vertical="center" wrapText="1"/>
      <protection locked="0"/>
    </xf>
    <xf numFmtId="4" fontId="28" fillId="0" borderId="80" xfId="0" applyNumberFormat="1" applyFont="1" applyFill="1" applyBorder="1" applyAlignment="1" applyProtection="1">
      <alignment vertical="center" wrapText="1"/>
      <protection locked="0"/>
    </xf>
    <xf numFmtId="4" fontId="28" fillId="0" borderId="50" xfId="0" applyNumberFormat="1" applyFont="1" applyFill="1" applyBorder="1" applyAlignment="1" applyProtection="1">
      <alignment vertical="center" wrapText="1"/>
      <protection locked="0"/>
    </xf>
    <xf numFmtId="4" fontId="28" fillId="0" borderId="97" xfId="0" applyNumberFormat="1" applyFont="1" applyFill="1" applyBorder="1" applyAlignment="1" applyProtection="1">
      <alignment vertical="center" wrapText="1"/>
      <protection locked="0"/>
    </xf>
    <xf numFmtId="4" fontId="28" fillId="0" borderId="103" xfId="0" applyNumberFormat="1" applyFont="1" applyFill="1" applyBorder="1" applyAlignment="1" applyProtection="1">
      <alignment vertical="center" wrapText="1"/>
      <protection locked="0"/>
    </xf>
    <xf numFmtId="4" fontId="28" fillId="0" borderId="54" xfId="0" applyNumberFormat="1" applyFont="1" applyFill="1" applyBorder="1" applyAlignment="1" applyProtection="1">
      <alignment vertical="center" wrapText="1"/>
      <protection locked="0"/>
    </xf>
    <xf numFmtId="4" fontId="28" fillId="0" borderId="64" xfId="0" applyNumberFormat="1" applyFont="1" applyBorder="1" applyAlignment="1" applyProtection="1">
      <alignment vertical="center"/>
      <protection locked="0"/>
    </xf>
    <xf numFmtId="4" fontId="28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2" fillId="0" borderId="0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8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8" fillId="0" borderId="49" xfId="0" applyNumberFormat="1" applyFont="1" applyFill="1" applyBorder="1" applyAlignment="1" applyProtection="1">
      <alignment vertical="center"/>
    </xf>
    <xf numFmtId="4" fontId="28" fillId="0" borderId="49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29" fillId="2" borderId="6" xfId="0" applyNumberFormat="1" applyFont="1" applyFill="1" applyBorder="1" applyAlignment="1" applyProtection="1">
      <alignment horizontal="center" vertical="center"/>
      <protection locked="0"/>
    </xf>
    <xf numFmtId="4" fontId="29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3" fillId="2" borderId="9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4" fontId="33" fillId="0" borderId="56" xfId="0" applyNumberFormat="1" applyFont="1" applyBorder="1" applyAlignment="1" applyProtection="1">
      <alignment horizontal="left" vertical="center"/>
      <protection locked="0"/>
    </xf>
    <xf numFmtId="4" fontId="33" fillId="0" borderId="48" xfId="0" applyNumberFormat="1" applyFont="1" applyBorder="1" applyAlignment="1" applyProtection="1">
      <alignment horizontal="left" vertical="center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49" xfId="0" applyNumberFormat="1" applyFont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horizontal="left" vertical="center"/>
      <protection locked="0"/>
    </xf>
    <xf numFmtId="4" fontId="33" fillId="0" borderId="54" xfId="0" applyNumberFormat="1" applyFont="1" applyFill="1" applyBorder="1" applyAlignment="1" applyProtection="1">
      <alignment horizontal="left" vertical="center"/>
      <protection locked="0"/>
    </xf>
    <xf numFmtId="4" fontId="33" fillId="0" borderId="83" xfId="0" applyNumberFormat="1" applyFont="1" applyBorder="1" applyAlignment="1" applyProtection="1">
      <alignment vertical="center"/>
      <protection locked="0"/>
    </xf>
    <xf numFmtId="4" fontId="33" fillId="0" borderId="85" xfId="0" applyNumberFormat="1" applyFont="1" applyBorder="1" applyAlignment="1" applyProtection="1">
      <alignment vertical="center"/>
      <protection locked="0"/>
    </xf>
    <xf numFmtId="4" fontId="29" fillId="5" borderId="3" xfId="0" applyNumberFormat="1" applyFont="1" applyFill="1" applyBorder="1" applyAlignment="1" applyProtection="1">
      <alignment horizontal="left" vertical="center"/>
      <protection locked="0"/>
    </xf>
    <xf numFmtId="4" fontId="29" fillId="5" borderId="5" xfId="0" applyNumberFormat="1" applyFont="1" applyFill="1" applyBorder="1" applyAlignment="1" applyProtection="1">
      <alignment horizontal="left" vertical="center"/>
      <protection locked="0"/>
    </xf>
    <xf numFmtId="4" fontId="27" fillId="5" borderId="45" xfId="0" applyNumberFormat="1" applyFont="1" applyFill="1" applyBorder="1" applyAlignment="1" applyProtection="1">
      <alignment vertical="center"/>
    </xf>
    <xf numFmtId="0" fontId="22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4" fontId="22" fillId="0" borderId="4" xfId="0" applyNumberFormat="1" applyFont="1" applyFill="1" applyBorder="1" applyAlignment="1" applyProtection="1">
      <alignment vertical="center" wrapText="1"/>
      <protection locked="0"/>
    </xf>
    <xf numFmtId="4" fontId="22" fillId="0" borderId="5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22" fillId="0" borderId="3" xfId="0" applyNumberFormat="1" applyFont="1" applyFill="1" applyBorder="1" applyAlignment="1" applyProtection="1">
      <alignment vertical="center"/>
      <protection locked="0"/>
    </xf>
    <xf numFmtId="4" fontId="22" fillId="0" borderId="4" xfId="0" applyNumberFormat="1" applyFont="1" applyFill="1" applyBorder="1" applyAlignment="1" applyProtection="1">
      <alignment vertical="center"/>
      <protection locked="0"/>
    </xf>
    <xf numFmtId="4" fontId="22" fillId="0" borderId="5" xfId="0" applyNumberFormat="1" applyFont="1" applyFill="1" applyBorder="1" applyAlignment="1" applyProtection="1">
      <alignment vertical="center"/>
      <protection locked="0"/>
    </xf>
    <xf numFmtId="4" fontId="33" fillId="0" borderId="5" xfId="0" applyNumberFormat="1" applyFont="1" applyBorder="1" applyAlignment="1" applyProtection="1">
      <alignment vertical="center"/>
      <protection locked="0"/>
    </xf>
    <xf numFmtId="4" fontId="22" fillId="0" borderId="91" xfId="0" applyNumberFormat="1" applyFont="1" applyFill="1" applyBorder="1" applyAlignment="1" applyProtection="1">
      <alignment vertical="center"/>
      <protection locked="0"/>
    </xf>
    <xf numFmtId="4" fontId="22" fillId="0" borderId="1" xfId="0" applyNumberFormat="1" applyFont="1" applyFill="1" applyBorder="1" applyAlignment="1" applyProtection="1">
      <alignment vertical="center"/>
      <protection locked="0"/>
    </xf>
    <xf numFmtId="4" fontId="22" fillId="0" borderId="2" xfId="0" applyNumberFormat="1" applyFont="1" applyFill="1" applyBorder="1" applyAlignment="1" applyProtection="1">
      <alignment vertical="center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37" fillId="0" borderId="47" xfId="0" applyNumberFormat="1" applyFont="1" applyFill="1" applyBorder="1" applyAlignment="1" applyProtection="1">
      <alignment vertical="center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2" fillId="0" borderId="45" xfId="0" applyNumberFormat="1" applyFont="1" applyBorder="1" applyAlignment="1" applyProtection="1">
      <alignment vertical="center"/>
      <protection locked="0"/>
    </xf>
    <xf numFmtId="4" fontId="32" fillId="0" borderId="56" xfId="0" applyNumberFormat="1" applyFont="1" applyFill="1" applyBorder="1" applyAlignment="1" applyProtection="1">
      <alignment vertical="center" wrapText="1"/>
      <protection locked="0"/>
    </xf>
    <xf numFmtId="4" fontId="32" fillId="0" borderId="57" xfId="0" applyNumberFormat="1" applyFont="1" applyFill="1" applyBorder="1" applyAlignment="1" applyProtection="1">
      <alignment vertical="center" wrapText="1"/>
      <protection locked="0"/>
    </xf>
    <xf numFmtId="4" fontId="32" fillId="0" borderId="48" xfId="0" applyNumberFormat="1" applyFont="1" applyFill="1" applyBorder="1" applyAlignment="1" applyProtection="1">
      <alignment vertical="center" wrapText="1"/>
      <protection locked="0"/>
    </xf>
    <xf numFmtId="4" fontId="32" fillId="0" borderId="80" xfId="0" applyNumberFormat="1" applyFont="1" applyFill="1" applyBorder="1" applyAlignment="1" applyProtection="1">
      <alignment vertical="center" wrapText="1"/>
      <protection locked="0"/>
    </xf>
    <xf numFmtId="4" fontId="32" fillId="0" borderId="50" xfId="0" applyNumberFormat="1" applyFont="1" applyFill="1" applyBorder="1" applyAlignment="1" applyProtection="1">
      <alignment vertical="center" wrapText="1"/>
      <protection locked="0"/>
    </xf>
    <xf numFmtId="4" fontId="32" fillId="0" borderId="49" xfId="0" applyNumberFormat="1" applyFont="1" applyFill="1" applyBorder="1" applyAlignment="1" applyProtection="1">
      <alignment vertical="center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2" fillId="0" borderId="80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2" fillId="6" borderId="3" xfId="0" applyNumberFormat="1" applyFont="1" applyFill="1" applyBorder="1" applyAlignment="1" applyProtection="1">
      <alignment horizontal="left" vertical="center"/>
      <protection locked="0"/>
    </xf>
    <xf numFmtId="4" fontId="32" fillId="6" borderId="4" xfId="0" applyNumberFormat="1" applyFont="1" applyFill="1" applyBorder="1" applyAlignment="1" applyProtection="1">
      <alignment horizontal="left" vertical="center"/>
      <protection locked="0"/>
    </xf>
    <xf numFmtId="4" fontId="32" fillId="6" borderId="5" xfId="0" applyNumberFormat="1" applyFont="1" applyFill="1" applyBorder="1" applyAlignment="1" applyProtection="1">
      <alignment horizontal="left" vertical="center"/>
      <protection locked="0"/>
    </xf>
    <xf numFmtId="4" fontId="32" fillId="6" borderId="45" xfId="0" applyNumberFormat="1" applyFont="1" applyFill="1" applyBorder="1" applyAlignment="1" applyProtection="1">
      <alignment horizontal="right" vertical="center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Fill="1" applyBorder="1" applyAlignment="1" applyProtection="1">
      <alignment vertical="center" wrapText="1"/>
      <protection locked="0"/>
    </xf>
    <xf numFmtId="4" fontId="22" fillId="0" borderId="1" xfId="0" applyNumberFormat="1" applyFont="1" applyFill="1" applyBorder="1" applyAlignment="1" applyProtection="1">
      <alignment vertical="center" wrapText="1"/>
      <protection locked="0"/>
    </xf>
    <xf numFmtId="4" fontId="22" fillId="0" borderId="2" xfId="0" applyNumberFormat="1" applyFont="1" applyFill="1" applyBorder="1" applyAlignment="1" applyProtection="1">
      <alignment vertical="center" wrapText="1"/>
      <protection locked="0"/>
    </xf>
    <xf numFmtId="4" fontId="21" fillId="0" borderId="56" xfId="0" applyNumberFormat="1" applyFont="1" applyFill="1" applyBorder="1" applyAlignment="1" applyProtection="1">
      <alignment vertical="center"/>
      <protection locked="0"/>
    </xf>
    <xf numFmtId="4" fontId="21" fillId="0" borderId="57" xfId="0" applyNumberFormat="1" applyFont="1" applyFill="1" applyBorder="1" applyAlignment="1" applyProtection="1">
      <alignment vertical="center"/>
      <protection locked="0"/>
    </xf>
    <xf numFmtId="4" fontId="21" fillId="0" borderId="48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Border="1" applyAlignment="1" applyProtection="1">
      <alignment vertical="center"/>
      <protection locked="0"/>
    </xf>
    <xf numFmtId="4" fontId="21" fillId="0" borderId="55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21" fillId="0" borderId="46" xfId="0" applyNumberFormat="1" applyFont="1" applyFill="1" applyBorder="1" applyAlignment="1" applyProtection="1">
      <alignment vertical="center"/>
      <protection locked="0"/>
    </xf>
    <xf numFmtId="4" fontId="33" fillId="0" borderId="46" xfId="0" applyNumberFormat="1" applyFont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9" fillId="5" borderId="4" xfId="0" applyNumberFormat="1" applyFont="1" applyFill="1" applyBorder="1" applyAlignment="1" applyProtection="1">
      <alignment horizontal="left" vertical="center"/>
      <protection locked="0"/>
    </xf>
    <xf numFmtId="4" fontId="27" fillId="5" borderId="45" xfId="0" applyNumberFormat="1" applyFont="1" applyFill="1" applyBorder="1" applyAlignment="1" applyProtection="1">
      <alignment horizontal="right" vertical="center"/>
    </xf>
    <xf numFmtId="4" fontId="29" fillId="0" borderId="0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29" fillId="0" borderId="0" xfId="0" applyNumberFormat="1" applyFont="1" applyAlignment="1">
      <alignment horizontal="left" vertical="center"/>
    </xf>
    <xf numFmtId="0" fontId="33" fillId="0" borderId="0" xfId="0" applyNumberFormat="1" applyFont="1" applyAlignment="1">
      <alignment vertical="center"/>
    </xf>
    <xf numFmtId="4" fontId="32" fillId="5" borderId="6" xfId="0" applyNumberFormat="1" applyFont="1" applyFill="1" applyBorder="1" applyAlignment="1">
      <alignment horizontal="center" vertical="center"/>
    </xf>
    <xf numFmtId="4" fontId="32" fillId="5" borderId="89" xfId="0" applyNumberFormat="1" applyFont="1" applyFill="1" applyBorder="1" applyAlignment="1">
      <alignment horizontal="center" vertical="center"/>
    </xf>
    <xf numFmtId="4" fontId="32" fillId="5" borderId="106" xfId="0" applyNumberFormat="1" applyFont="1" applyFill="1" applyBorder="1" applyAlignment="1">
      <alignment horizontal="center" vertical="center" wrapText="1"/>
    </xf>
    <xf numFmtId="4" fontId="33" fillId="5" borderId="107" xfId="0" applyNumberFormat="1" applyFont="1" applyFill="1" applyBorder="1" applyAlignment="1">
      <alignment horizontal="center" vertical="center"/>
    </xf>
    <xf numFmtId="4" fontId="33" fillId="5" borderId="95" xfId="0" applyNumberFormat="1" applyFont="1" applyFill="1" applyBorder="1" applyAlignment="1">
      <alignment horizontal="center" vertical="center"/>
    </xf>
    <xf numFmtId="4" fontId="32" fillId="5" borderId="1" xfId="0" applyNumberFormat="1" applyFont="1" applyFill="1" applyBorder="1" applyAlignment="1">
      <alignment horizontal="center" vertical="center"/>
    </xf>
    <xf numFmtId="4" fontId="32" fillId="5" borderId="3" xfId="0" applyNumberFormat="1" applyFont="1" applyFill="1" applyBorder="1" applyAlignment="1">
      <alignment horizontal="center" vertical="center"/>
    </xf>
    <xf numFmtId="4" fontId="32" fillId="5" borderId="4" xfId="0" applyNumberFormat="1" applyFont="1" applyFill="1" applyBorder="1" applyAlignment="1">
      <alignment horizontal="center" vertical="center"/>
    </xf>
    <xf numFmtId="4" fontId="33" fillId="0" borderId="108" xfId="0" applyNumberFormat="1" applyFont="1" applyFill="1" applyBorder="1" applyAlignment="1">
      <alignment vertical="center" wrapText="1"/>
    </xf>
    <xf numFmtId="4" fontId="33" fillId="0" borderId="48" xfId="0" applyNumberFormat="1" applyFont="1" applyFill="1" applyBorder="1" applyAlignment="1">
      <alignment vertical="center" wrapText="1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79" xfId="0" applyNumberFormat="1" applyFont="1" applyFill="1" applyBorder="1" applyAlignment="1">
      <alignment vertical="center" wrapText="1"/>
    </xf>
    <xf numFmtId="4" fontId="33" fillId="0" borderId="50" xfId="0" applyNumberFormat="1" applyFont="1" applyFill="1" applyBorder="1" applyAlignment="1">
      <alignment vertical="center" wrapText="1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79" xfId="0" applyNumberFormat="1" applyFont="1" applyFill="1" applyBorder="1" applyAlignment="1">
      <alignment horizontal="left" vertical="center" wrapText="1"/>
    </xf>
    <xf numFmtId="4" fontId="33" fillId="0" borderId="50" xfId="0" applyNumberFormat="1" applyFont="1" applyFill="1" applyBorder="1" applyAlignment="1">
      <alignment horizontal="left" vertical="center" wrapText="1"/>
    </xf>
    <xf numFmtId="4" fontId="33" fillId="0" borderId="109" xfId="0" applyNumberFormat="1" applyFont="1" applyFill="1" applyBorder="1" applyAlignment="1">
      <alignment horizontal="left" vertical="center" wrapText="1"/>
    </xf>
    <xf numFmtId="4" fontId="33" fillId="0" borderId="102" xfId="0" applyNumberFormat="1" applyFont="1" applyFill="1" applyBorder="1" applyAlignment="1" applyProtection="1">
      <alignment vertical="center"/>
      <protection locked="0"/>
    </xf>
    <xf numFmtId="4" fontId="33" fillId="0" borderId="83" xfId="0" applyNumberFormat="1" applyFont="1" applyFill="1" applyBorder="1" applyAlignment="1" applyProtection="1">
      <alignment vertical="center"/>
      <protection locked="0"/>
    </xf>
    <xf numFmtId="4" fontId="33" fillId="0" borderId="84" xfId="0" applyNumberFormat="1" applyFont="1" applyFill="1" applyBorder="1" applyAlignment="1" applyProtection="1">
      <alignment vertical="center"/>
      <protection locked="0"/>
    </xf>
    <xf numFmtId="4" fontId="32" fillId="5" borderId="87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32" fillId="6" borderId="3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vertical="center"/>
    </xf>
    <xf numFmtId="0" fontId="0" fillId="0" borderId="0" xfId="0" applyAlignment="1">
      <alignment vertical="center" wrapText="1"/>
    </xf>
    <xf numFmtId="4" fontId="27" fillId="0" borderId="0" xfId="0" applyNumberFormat="1" applyFont="1" applyAlignment="1">
      <alignment horizontal="left" vertical="center"/>
    </xf>
    <xf numFmtId="4" fontId="33" fillId="0" borderId="5" xfId="0" applyNumberFormat="1" applyFont="1" applyBorder="1" applyAlignment="1">
      <alignment vertical="center" wrapText="1"/>
    </xf>
    <xf numFmtId="0" fontId="33" fillId="0" borderId="68" xfId="0" applyNumberFormat="1" applyFont="1" applyBorder="1" applyAlignment="1">
      <alignment vertical="center" wrapText="1"/>
    </xf>
    <xf numFmtId="0" fontId="33" fillId="0" borderId="66" xfId="0" applyNumberFormat="1" applyFont="1" applyBorder="1" applyAlignment="1">
      <alignment vertical="center" wrapText="1"/>
    </xf>
    <xf numFmtId="4" fontId="29" fillId="0" borderId="0" xfId="0" applyNumberFormat="1" applyFont="1" applyAlignment="1">
      <alignment vertical="center"/>
    </xf>
    <xf numFmtId="4" fontId="32" fillId="0" borderId="93" xfId="0" applyNumberFormat="1" applyFont="1" applyFill="1" applyBorder="1" applyAlignment="1">
      <alignment horizontal="right" vertical="center"/>
    </xf>
    <xf numFmtId="4" fontId="32" fillId="0" borderId="92" xfId="0" applyNumberFormat="1" applyFont="1" applyBorder="1" applyAlignment="1">
      <alignment horizontal="right" vertical="center"/>
    </xf>
    <xf numFmtId="4" fontId="32" fillId="0" borderId="97" xfId="0" applyNumberFormat="1" applyFont="1" applyBorder="1" applyAlignment="1">
      <alignment horizontal="right" vertical="center"/>
    </xf>
    <xf numFmtId="4" fontId="33" fillId="0" borderId="53" xfId="0" applyNumberFormat="1" applyFont="1" applyBorder="1" applyAlignment="1">
      <alignment vertical="center"/>
    </xf>
    <xf numFmtId="4" fontId="33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29" fillId="5" borderId="3" xfId="0" applyNumberFormat="1" applyFont="1" applyFill="1" applyBorder="1" applyAlignment="1">
      <alignment horizontal="center" vertical="center"/>
    </xf>
    <xf numFmtId="4" fontId="29" fillId="5" borderId="45" xfId="0" applyNumberFormat="1" applyFont="1" applyFill="1" applyBorder="1" applyAlignment="1">
      <alignment horizontal="center" vertical="center"/>
    </xf>
    <xf numFmtId="4" fontId="29" fillId="5" borderId="4" xfId="0" applyNumberFormat="1" applyFont="1" applyFill="1" applyBorder="1" applyAlignment="1">
      <alignment horizontal="center" vertical="center" wrapText="1"/>
    </xf>
    <xf numFmtId="4" fontId="29" fillId="5" borderId="45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wrapText="1"/>
    </xf>
    <xf numFmtId="14" fontId="23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/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6"/>
  <sheetViews>
    <sheetView tabSelected="1" view="pageLayout" topLeftCell="A607" workbookViewId="0">
      <selection activeCell="A564" sqref="A564:XFD565"/>
    </sheetView>
  </sheetViews>
  <sheetFormatPr defaultColWidth="9.28515625" defaultRowHeight="13.5"/>
  <cols>
    <col min="1" max="1" width="22.7109375" style="13" customWidth="1"/>
    <col min="2" max="2" width="19.28515625" style="13" customWidth="1"/>
    <col min="3" max="3" width="20" style="13" customWidth="1"/>
    <col min="4" max="4" width="18" style="13" customWidth="1"/>
    <col min="5" max="5" width="19.7109375" style="13" customWidth="1"/>
    <col min="6" max="6" width="16.28515625" style="13" customWidth="1"/>
    <col min="7" max="7" width="16.42578125" style="13" customWidth="1"/>
    <col min="8" max="8" width="12.28515625" style="13" customWidth="1"/>
    <col min="9" max="9" width="13.28515625" style="13" customWidth="1"/>
    <col min="10" max="10" width="13.7109375" style="13" customWidth="1"/>
    <col min="11" max="11" width="18.28515625" style="13" customWidth="1"/>
    <col min="12" max="16384" width="9.28515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4384115.8</v>
      </c>
      <c r="E11" s="39">
        <v>1036012.55</v>
      </c>
      <c r="F11" s="39"/>
      <c r="G11" s="39">
        <v>392564.93</v>
      </c>
      <c r="H11" s="39"/>
      <c r="I11" s="40">
        <f>SUM(B11:H11)</f>
        <v>5812693.2799999993</v>
      </c>
    </row>
    <row r="12" spans="1:10">
      <c r="A12" s="38" t="s">
        <v>15</v>
      </c>
      <c r="B12" s="39">
        <f t="shared" ref="B12:I12" si="0">SUM(B13:B15)</f>
        <v>0</v>
      </c>
      <c r="C12" s="39">
        <f t="shared" si="0"/>
        <v>0</v>
      </c>
      <c r="D12" s="39">
        <f t="shared" si="0"/>
        <v>465375.15</v>
      </c>
      <c r="E12" s="39">
        <f t="shared" si="0"/>
        <v>166711.5</v>
      </c>
      <c r="F12" s="39">
        <f t="shared" si="0"/>
        <v>0</v>
      </c>
      <c r="G12" s="39">
        <f t="shared" si="0"/>
        <v>6139.39</v>
      </c>
      <c r="H12" s="39">
        <f t="shared" si="0"/>
        <v>0</v>
      </c>
      <c r="I12" s="40">
        <f t="shared" si="0"/>
        <v>638226.04</v>
      </c>
    </row>
    <row r="13" spans="1:10">
      <c r="A13" s="41" t="s">
        <v>16</v>
      </c>
      <c r="B13" s="42"/>
      <c r="C13" s="42"/>
      <c r="D13" s="42">
        <v>465375.15</v>
      </c>
      <c r="E13" s="43">
        <v>166711.5</v>
      </c>
      <c r="F13" s="43"/>
      <c r="G13" s="43">
        <v>6139.39</v>
      </c>
      <c r="H13" s="43"/>
      <c r="I13" s="44">
        <f>SUM(B13:H13)</f>
        <v>638226.04</v>
      </c>
    </row>
    <row r="14" spans="1:10">
      <c r="A14" s="41" t="s">
        <v>17</v>
      </c>
      <c r="B14" s="43"/>
      <c r="C14" s="43"/>
      <c r="D14" s="43"/>
      <c r="E14" s="43"/>
      <c r="F14" s="42"/>
      <c r="G14" s="43"/>
      <c r="H14" s="42"/>
      <c r="I14" s="44">
        <f>SUM(B14:H14)</f>
        <v>0</v>
      </c>
    </row>
    <row r="15" spans="1:10">
      <c r="A15" s="41" t="s">
        <v>18</v>
      </c>
      <c r="B15" s="43"/>
      <c r="C15" s="42"/>
      <c r="D15" s="43"/>
      <c r="E15" s="43"/>
      <c r="F15" s="43"/>
      <c r="G15" s="43"/>
      <c r="H15" s="43"/>
      <c r="I15" s="44">
        <f>SUM(B15:H15)</f>
        <v>0</v>
      </c>
    </row>
    <row r="16" spans="1:10">
      <c r="A16" s="38" t="s">
        <v>19</v>
      </c>
      <c r="B16" s="39">
        <f>SUM(B17:B18)</f>
        <v>0</v>
      </c>
      <c r="C16" s="39">
        <f t="shared" ref="C16:I16" si="1">SUM(C17:C18)</f>
        <v>0</v>
      </c>
      <c r="D16" s="39">
        <f t="shared" si="1"/>
        <v>0</v>
      </c>
      <c r="E16" s="39">
        <f t="shared" si="1"/>
        <v>0</v>
      </c>
      <c r="F16" s="39">
        <f t="shared" si="1"/>
        <v>0</v>
      </c>
      <c r="G16" s="39">
        <f t="shared" si="1"/>
        <v>0</v>
      </c>
      <c r="H16" s="39">
        <f t="shared" si="1"/>
        <v>0</v>
      </c>
      <c r="I16" s="40">
        <f t="shared" si="1"/>
        <v>0</v>
      </c>
    </row>
    <row r="17" spans="1:9">
      <c r="A17" s="41" t="s">
        <v>20</v>
      </c>
      <c r="B17" s="42"/>
      <c r="C17" s="42"/>
      <c r="D17" s="42"/>
      <c r="E17" s="43"/>
      <c r="F17" s="43"/>
      <c r="G17" s="43"/>
      <c r="H17" s="42"/>
      <c r="I17" s="44">
        <f>SUM(B17:H17)</f>
        <v>0</v>
      </c>
    </row>
    <row r="18" spans="1:9">
      <c r="A18" s="41" t="s">
        <v>17</v>
      </c>
      <c r="B18" s="43"/>
      <c r="C18" s="42"/>
      <c r="D18" s="43"/>
      <c r="E18" s="43"/>
      <c r="F18" s="42"/>
      <c r="G18" s="43"/>
      <c r="H18" s="43"/>
      <c r="I18" s="44">
        <f>SUM(B18:H18)</f>
        <v>0</v>
      </c>
    </row>
    <row r="19" spans="1:9">
      <c r="A19" s="38" t="s">
        <v>21</v>
      </c>
      <c r="B19" s="39">
        <f t="shared" ref="B19:I19" si="2">B11+B12-B16</f>
        <v>0</v>
      </c>
      <c r="C19" s="39">
        <f t="shared" si="2"/>
        <v>0</v>
      </c>
      <c r="D19" s="39">
        <f t="shared" si="2"/>
        <v>4849490.95</v>
      </c>
      <c r="E19" s="39">
        <f t="shared" si="2"/>
        <v>1202724.05</v>
      </c>
      <c r="F19" s="39">
        <f t="shared" si="2"/>
        <v>0</v>
      </c>
      <c r="G19" s="39">
        <f t="shared" si="2"/>
        <v>398704.32</v>
      </c>
      <c r="H19" s="39">
        <f t="shared" si="2"/>
        <v>0</v>
      </c>
      <c r="I19" s="40">
        <f t="shared" si="2"/>
        <v>6450919.3199999994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23</v>
      </c>
      <c r="B21" s="39"/>
      <c r="C21" s="39"/>
      <c r="D21" s="39">
        <v>837239.08</v>
      </c>
      <c r="E21" s="39">
        <v>1036012.55</v>
      </c>
      <c r="F21" s="39"/>
      <c r="G21" s="39">
        <v>383590.85</v>
      </c>
      <c r="H21" s="39"/>
      <c r="I21" s="40">
        <f>SUM(B21:H21)</f>
        <v>2256842.48</v>
      </c>
    </row>
    <row r="22" spans="1:9">
      <c r="A22" s="38" t="s">
        <v>15</v>
      </c>
      <c r="B22" s="39">
        <f>SUM(B23:B25)</f>
        <v>0</v>
      </c>
      <c r="C22" s="39">
        <f t="shared" ref="C22:I22" si="3">SUM(C23:C25)</f>
        <v>0</v>
      </c>
      <c r="D22" s="39">
        <f t="shared" si="3"/>
        <v>113751.72</v>
      </c>
      <c r="E22" s="39">
        <f t="shared" si="3"/>
        <v>166711.5</v>
      </c>
      <c r="F22" s="39">
        <f t="shared" si="3"/>
        <v>0</v>
      </c>
      <c r="G22" s="39">
        <f t="shared" si="3"/>
        <v>9130.75</v>
      </c>
      <c r="H22" s="39">
        <f t="shared" si="3"/>
        <v>0</v>
      </c>
      <c r="I22" s="40">
        <f t="shared" si="3"/>
        <v>289593.97000000003</v>
      </c>
    </row>
    <row r="23" spans="1:9">
      <c r="A23" s="41" t="s">
        <v>24</v>
      </c>
      <c r="B23" s="43"/>
      <c r="C23" s="43"/>
      <c r="D23" s="43">
        <v>113751.72</v>
      </c>
      <c r="E23" s="43"/>
      <c r="F23" s="43"/>
      <c r="G23" s="43">
        <v>2991.36</v>
      </c>
      <c r="H23" s="42"/>
      <c r="I23" s="44">
        <f t="shared" ref="I23:I28" si="4">SUM(B23:H23)</f>
        <v>116743.08</v>
      </c>
    </row>
    <row r="24" spans="1:9">
      <c r="A24" s="41" t="s">
        <v>17</v>
      </c>
      <c r="B24" s="42"/>
      <c r="C24" s="42"/>
      <c r="D24" s="43"/>
      <c r="E24" s="43">
        <v>166711.5</v>
      </c>
      <c r="F24" s="43"/>
      <c r="G24" s="43">
        <v>6139.39</v>
      </c>
      <c r="H24" s="42"/>
      <c r="I24" s="44">
        <f t="shared" si="4"/>
        <v>172850.89</v>
      </c>
    </row>
    <row r="25" spans="1:9">
      <c r="A25" s="41" t="s">
        <v>18</v>
      </c>
      <c r="B25" s="42"/>
      <c r="C25" s="42"/>
      <c r="D25" s="42"/>
      <c r="E25" s="42"/>
      <c r="F25" s="42"/>
      <c r="G25" s="42"/>
      <c r="H25" s="42"/>
      <c r="I25" s="44">
        <f t="shared" si="4"/>
        <v>0</v>
      </c>
    </row>
    <row r="26" spans="1:9">
      <c r="A26" s="38" t="s">
        <v>19</v>
      </c>
      <c r="B26" s="39">
        <f>SUM(B27:B28)</f>
        <v>0</v>
      </c>
      <c r="C26" s="39">
        <f t="shared" ref="C26:I26" si="5">SUM(C27:C28)</f>
        <v>0</v>
      </c>
      <c r="D26" s="39">
        <f t="shared" si="5"/>
        <v>0</v>
      </c>
      <c r="E26" s="39">
        <f t="shared" si="5"/>
        <v>0</v>
      </c>
      <c r="F26" s="39">
        <f t="shared" si="5"/>
        <v>0</v>
      </c>
      <c r="G26" s="39">
        <f t="shared" si="5"/>
        <v>0</v>
      </c>
      <c r="H26" s="39">
        <f t="shared" si="5"/>
        <v>0</v>
      </c>
      <c r="I26" s="40">
        <f t="shared" si="5"/>
        <v>0</v>
      </c>
    </row>
    <row r="27" spans="1:9">
      <c r="A27" s="41" t="s">
        <v>20</v>
      </c>
      <c r="B27" s="42"/>
      <c r="C27" s="42"/>
      <c r="D27" s="42"/>
      <c r="E27" s="43"/>
      <c r="F27" s="43"/>
      <c r="G27" s="43"/>
      <c r="H27" s="42"/>
      <c r="I27" s="44">
        <f t="shared" si="4"/>
        <v>0</v>
      </c>
    </row>
    <row r="28" spans="1:9">
      <c r="A28" s="41" t="s">
        <v>17</v>
      </c>
      <c r="B28" s="42"/>
      <c r="C28" s="42"/>
      <c r="D28" s="43"/>
      <c r="E28" s="43"/>
      <c r="F28" s="42"/>
      <c r="G28" s="43"/>
      <c r="H28" s="43"/>
      <c r="I28" s="44">
        <f t="shared" si="4"/>
        <v>0</v>
      </c>
    </row>
    <row r="29" spans="1:9">
      <c r="A29" s="38" t="s">
        <v>21</v>
      </c>
      <c r="B29" s="39">
        <f>B21+B22-B26</f>
        <v>0</v>
      </c>
      <c r="C29" s="39">
        <f t="shared" ref="C29:I29" si="6">C21+C22-C26</f>
        <v>0</v>
      </c>
      <c r="D29" s="39">
        <f t="shared" si="6"/>
        <v>950990.79999999993</v>
      </c>
      <c r="E29" s="39">
        <f t="shared" si="6"/>
        <v>1202724.05</v>
      </c>
      <c r="F29" s="39">
        <f t="shared" si="6"/>
        <v>0</v>
      </c>
      <c r="G29" s="39">
        <f t="shared" si="6"/>
        <v>392721.6</v>
      </c>
      <c r="H29" s="39">
        <f t="shared" si="6"/>
        <v>0</v>
      </c>
      <c r="I29" s="40">
        <f t="shared" si="6"/>
        <v>2546436.4500000002</v>
      </c>
    </row>
    <row r="30" spans="1:9">
      <c r="A30" s="33" t="s">
        <v>25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23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1" t="s">
        <v>26</v>
      </c>
      <c r="B32" s="43"/>
      <c r="C32" s="43"/>
      <c r="D32" s="43"/>
      <c r="E32" s="43"/>
      <c r="F32" s="43"/>
      <c r="G32" s="43"/>
      <c r="H32" s="42"/>
      <c r="I32" s="44">
        <f>SUM(B32:H32)</f>
        <v>0</v>
      </c>
    </row>
    <row r="33" spans="1:9">
      <c r="A33" s="41" t="s">
        <v>27</v>
      </c>
      <c r="B33" s="45"/>
      <c r="C33" s="45"/>
      <c r="D33" s="45"/>
      <c r="E33" s="45"/>
      <c r="F33" s="45"/>
      <c r="G33" s="45"/>
      <c r="H33" s="46"/>
      <c r="I33" s="44">
        <f>SUM(B33:H33)</f>
        <v>0</v>
      </c>
    </row>
    <row r="34" spans="1:9">
      <c r="A34" s="47" t="s">
        <v>21</v>
      </c>
      <c r="B34" s="48">
        <f>B31+B32-B33</f>
        <v>0</v>
      </c>
      <c r="C34" s="48">
        <f t="shared" ref="C34:I34" si="7">C31+C32-C33</f>
        <v>0</v>
      </c>
      <c r="D34" s="48">
        <f t="shared" si="7"/>
        <v>0</v>
      </c>
      <c r="E34" s="48">
        <f t="shared" si="7"/>
        <v>0</v>
      </c>
      <c r="F34" s="48">
        <f t="shared" si="7"/>
        <v>0</v>
      </c>
      <c r="G34" s="48">
        <f t="shared" si="7"/>
        <v>0</v>
      </c>
      <c r="H34" s="48">
        <f t="shared" si="7"/>
        <v>0</v>
      </c>
      <c r="I34" s="49">
        <f t="shared" si="7"/>
        <v>0</v>
      </c>
    </row>
    <row r="35" spans="1:9">
      <c r="A35" s="33" t="s">
        <v>28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50" t="s">
        <v>23</v>
      </c>
      <c r="B36" s="51">
        <f t="shared" ref="B36:I36" si="8">B11-B21-B31</f>
        <v>0</v>
      </c>
      <c r="C36" s="51">
        <f t="shared" si="8"/>
        <v>0</v>
      </c>
      <c r="D36" s="51">
        <f t="shared" si="8"/>
        <v>3546876.7199999997</v>
      </c>
      <c r="E36" s="51">
        <f t="shared" si="8"/>
        <v>0</v>
      </c>
      <c r="F36" s="51">
        <f t="shared" si="8"/>
        <v>0</v>
      </c>
      <c r="G36" s="51">
        <f t="shared" si="8"/>
        <v>8974.0800000000163</v>
      </c>
      <c r="H36" s="51">
        <f t="shared" si="8"/>
        <v>0</v>
      </c>
      <c r="I36" s="52">
        <f t="shared" si="8"/>
        <v>3555850.7999999993</v>
      </c>
    </row>
    <row r="37" spans="1:9" ht="14.25" thickBot="1">
      <c r="A37" s="53" t="s">
        <v>21</v>
      </c>
      <c r="B37" s="54">
        <f>B19-B29-B34</f>
        <v>0</v>
      </c>
      <c r="C37" s="54">
        <f t="shared" ref="C37:I37" si="9">C19-C29-C34</f>
        <v>0</v>
      </c>
      <c r="D37" s="54">
        <f t="shared" si="9"/>
        <v>3898500.1500000004</v>
      </c>
      <c r="E37" s="54">
        <f t="shared" si="9"/>
        <v>0</v>
      </c>
      <c r="F37" s="54">
        <f t="shared" si="9"/>
        <v>0</v>
      </c>
      <c r="G37" s="54">
        <f t="shared" si="9"/>
        <v>5982.7200000000303</v>
      </c>
      <c r="H37" s="54">
        <f t="shared" si="9"/>
        <v>0</v>
      </c>
      <c r="I37" s="55">
        <f t="shared" si="9"/>
        <v>3904482.8699999992</v>
      </c>
    </row>
    <row r="38" spans="1:9">
      <c r="A38" s="56"/>
      <c r="B38" s="57"/>
      <c r="C38" s="57"/>
      <c r="D38" s="57"/>
      <c r="E38" s="57"/>
      <c r="F38" s="57"/>
      <c r="G38" s="57"/>
      <c r="H38" s="57"/>
      <c r="I38" s="57"/>
    </row>
    <row r="39" spans="1:9">
      <c r="A39" s="56"/>
      <c r="B39" s="57"/>
      <c r="C39" s="57"/>
      <c r="D39" s="57"/>
      <c r="E39" s="57"/>
      <c r="F39" s="57"/>
      <c r="G39" s="57"/>
      <c r="H39" s="57"/>
      <c r="I39" s="57"/>
    </row>
    <row r="40" spans="1:9">
      <c r="A40" s="56"/>
      <c r="B40" s="57"/>
      <c r="C40" s="57"/>
      <c r="D40" s="57"/>
      <c r="E40" s="57"/>
      <c r="F40" s="57"/>
      <c r="G40" s="57"/>
      <c r="H40" s="57"/>
      <c r="I40" s="57"/>
    </row>
    <row r="41" spans="1:9">
      <c r="A41" s="56"/>
      <c r="B41" s="57"/>
      <c r="C41" s="57"/>
      <c r="D41" s="57"/>
      <c r="E41" s="57"/>
      <c r="F41" s="57"/>
      <c r="G41" s="57"/>
      <c r="H41" s="57"/>
      <c r="I41" s="57"/>
    </row>
    <row r="42" spans="1:9">
      <c r="A42" s="56"/>
      <c r="B42" s="57"/>
      <c r="C42" s="57"/>
      <c r="D42" s="57"/>
      <c r="E42" s="57"/>
      <c r="F42" s="57"/>
      <c r="G42" s="57"/>
      <c r="H42" s="57"/>
      <c r="I42" s="57"/>
    </row>
    <row r="43" spans="1:9">
      <c r="A43" s="56"/>
      <c r="B43" s="57"/>
      <c r="C43" s="57"/>
      <c r="D43" s="57"/>
      <c r="E43" s="57"/>
      <c r="F43" s="57"/>
      <c r="G43" s="57"/>
      <c r="H43" s="57"/>
      <c r="I43" s="57"/>
    </row>
    <row r="44" spans="1:9">
      <c r="A44" s="56"/>
      <c r="B44" s="57"/>
      <c r="C44" s="57"/>
      <c r="D44" s="57"/>
      <c r="E44" s="57"/>
      <c r="F44" s="57"/>
      <c r="G44" s="57"/>
      <c r="H44" s="57"/>
      <c r="I44" s="57"/>
    </row>
    <row r="45" spans="1:9">
      <c r="A45" s="58"/>
      <c r="B45" s="57"/>
      <c r="C45" s="57"/>
      <c r="D45" s="57"/>
      <c r="E45" s="57"/>
      <c r="F45" s="57"/>
      <c r="G45" s="57"/>
      <c r="H45" s="57"/>
      <c r="I45" s="57"/>
    </row>
    <row r="46" spans="1:9" ht="14.25">
      <c r="A46" s="59" t="s">
        <v>29</v>
      </c>
      <c r="B46" s="59"/>
    </row>
    <row r="47" spans="1:9" ht="14.25" thickBot="1">
      <c r="A47"/>
      <c r="B47"/>
    </row>
    <row r="48" spans="1:9" ht="21.75" customHeight="1">
      <c r="A48" s="60" t="s">
        <v>30</v>
      </c>
      <c r="B48" s="61"/>
      <c r="C48" s="62" t="s">
        <v>31</v>
      </c>
    </row>
    <row r="49" spans="1:3" ht="13.5" customHeight="1">
      <c r="A49" s="63"/>
      <c r="B49" s="64"/>
      <c r="C49" s="65"/>
    </row>
    <row r="50" spans="1:3" ht="29.25" customHeight="1">
      <c r="A50" s="66"/>
      <c r="B50" s="67"/>
      <c r="C50" s="68"/>
    </row>
    <row r="51" spans="1:3" ht="15">
      <c r="A51" s="69" t="s">
        <v>13</v>
      </c>
      <c r="B51" s="70"/>
      <c r="C51" s="71"/>
    </row>
    <row r="52" spans="1:3" ht="15">
      <c r="A52" s="72" t="s">
        <v>14</v>
      </c>
      <c r="B52" s="73"/>
      <c r="C52" s="74">
        <v>45531.93</v>
      </c>
    </row>
    <row r="53" spans="1:3" ht="15">
      <c r="A53" s="75" t="s">
        <v>15</v>
      </c>
      <c r="B53" s="76"/>
      <c r="C53" s="77">
        <f>SUM(C54:C55)</f>
        <v>2400</v>
      </c>
    </row>
    <row r="54" spans="1:3" ht="15">
      <c r="A54" s="78" t="s">
        <v>16</v>
      </c>
      <c r="B54" s="79"/>
      <c r="C54" s="80">
        <v>2400</v>
      </c>
    </row>
    <row r="55" spans="1:3" ht="15">
      <c r="A55" s="78" t="s">
        <v>17</v>
      </c>
      <c r="B55" s="79"/>
      <c r="C55" s="80"/>
    </row>
    <row r="56" spans="1:3" ht="15">
      <c r="A56" s="75" t="s">
        <v>19</v>
      </c>
      <c r="B56" s="76"/>
      <c r="C56" s="77">
        <f>SUM(C57:C58)</f>
        <v>0</v>
      </c>
    </row>
    <row r="57" spans="1:3" ht="15">
      <c r="A57" s="78" t="s">
        <v>20</v>
      </c>
      <c r="B57" s="79"/>
      <c r="C57" s="80"/>
    </row>
    <row r="58" spans="1:3" ht="15">
      <c r="A58" s="78" t="s">
        <v>17</v>
      </c>
      <c r="B58" s="79"/>
      <c r="C58" s="80"/>
    </row>
    <row r="59" spans="1:3" ht="15">
      <c r="A59" s="75" t="s">
        <v>32</v>
      </c>
      <c r="B59" s="76"/>
      <c r="C59" s="77">
        <f>C52+C53-C56</f>
        <v>47931.93</v>
      </c>
    </row>
    <row r="60" spans="1:3" ht="15">
      <c r="A60" s="69" t="s">
        <v>22</v>
      </c>
      <c r="B60" s="70"/>
      <c r="C60" s="71"/>
    </row>
    <row r="61" spans="1:3" ht="15">
      <c r="A61" s="72" t="s">
        <v>23</v>
      </c>
      <c r="B61" s="73"/>
      <c r="C61" s="74">
        <v>45531.93</v>
      </c>
    </row>
    <row r="62" spans="1:3" ht="15">
      <c r="A62" s="75" t="s">
        <v>15</v>
      </c>
      <c r="B62" s="76"/>
      <c r="C62" s="77">
        <f>SUM(C63:C64)</f>
        <v>2400</v>
      </c>
    </row>
    <row r="63" spans="1:3" ht="15">
      <c r="A63" s="78" t="s">
        <v>24</v>
      </c>
      <c r="B63" s="79"/>
      <c r="C63" s="80"/>
    </row>
    <row r="64" spans="1:3" ht="15">
      <c r="A64" s="78" t="s">
        <v>17</v>
      </c>
      <c r="B64" s="79"/>
      <c r="C64" s="81">
        <v>2400</v>
      </c>
    </row>
    <row r="65" spans="1:3" ht="15">
      <c r="A65" s="75" t="s">
        <v>19</v>
      </c>
      <c r="B65" s="76"/>
      <c r="C65" s="77">
        <f>SUM(C66:C67)</f>
        <v>0</v>
      </c>
    </row>
    <row r="66" spans="1:3" ht="15">
      <c r="A66" s="78" t="s">
        <v>20</v>
      </c>
      <c r="B66" s="79"/>
      <c r="C66" s="80"/>
    </row>
    <row r="67" spans="1:3" ht="15">
      <c r="A67" s="82" t="s">
        <v>17</v>
      </c>
      <c r="B67" s="83"/>
      <c r="C67" s="84"/>
    </row>
    <row r="68" spans="1:3" ht="15">
      <c r="A68" s="85" t="s">
        <v>21</v>
      </c>
      <c r="B68" s="86"/>
      <c r="C68" s="87">
        <f>C61+C62-C65</f>
        <v>47931.93</v>
      </c>
    </row>
    <row r="69" spans="1:3" ht="15">
      <c r="A69" s="88" t="s">
        <v>25</v>
      </c>
      <c r="B69" s="89"/>
      <c r="C69" s="71"/>
    </row>
    <row r="70" spans="1:3" ht="15">
      <c r="A70" s="72" t="s">
        <v>23</v>
      </c>
      <c r="B70" s="73"/>
      <c r="C70" s="74"/>
    </row>
    <row r="71" spans="1:3" ht="15">
      <c r="A71" s="90" t="s">
        <v>26</v>
      </c>
      <c r="B71" s="91"/>
      <c r="C71" s="92"/>
    </row>
    <row r="72" spans="1:3" ht="15">
      <c r="A72" s="90" t="s">
        <v>27</v>
      </c>
      <c r="B72" s="91"/>
      <c r="C72" s="92"/>
    </row>
    <row r="73" spans="1:3" ht="15">
      <c r="A73" s="93" t="s">
        <v>32</v>
      </c>
      <c r="B73" s="94"/>
      <c r="C73" s="95">
        <f>C70+C71-C72</f>
        <v>0</v>
      </c>
    </row>
    <row r="74" spans="1:3" ht="15">
      <c r="A74" s="69" t="s">
        <v>28</v>
      </c>
      <c r="B74" s="70"/>
      <c r="C74" s="71"/>
    </row>
    <row r="75" spans="1:3" ht="15">
      <c r="A75" s="72" t="s">
        <v>23</v>
      </c>
      <c r="B75" s="73"/>
      <c r="C75" s="74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2" spans="1:5" ht="15">
      <c r="A92" s="99" t="s">
        <v>33</v>
      </c>
      <c r="B92" s="100"/>
      <c r="C92" s="100"/>
      <c r="D92" s="100"/>
      <c r="E92" s="100"/>
    </row>
    <row r="93" spans="1:5" ht="14.25" thickBot="1">
      <c r="A93" s="101"/>
      <c r="B93" s="102"/>
      <c r="C93" s="102"/>
      <c r="D93" s="102"/>
      <c r="E93" s="102"/>
    </row>
    <row r="94" spans="1:5" ht="177" customHeight="1" thickBot="1">
      <c r="A94" s="103" t="s">
        <v>34</v>
      </c>
      <c r="B94" s="104" t="s">
        <v>35</v>
      </c>
      <c r="C94" s="104" t="s">
        <v>36</v>
      </c>
      <c r="D94" s="104" t="s">
        <v>37</v>
      </c>
      <c r="E94" s="105" t="s">
        <v>38</v>
      </c>
    </row>
    <row r="95" spans="1:5" ht="14.25" thickBot="1">
      <c r="A95" s="106" t="s">
        <v>13</v>
      </c>
      <c r="B95" s="107"/>
      <c r="C95" s="107"/>
      <c r="D95" s="107"/>
      <c r="E95" s="108"/>
    </row>
    <row r="96" spans="1:5" ht="25.5">
      <c r="A96" s="109" t="s">
        <v>39</v>
      </c>
      <c r="B96" s="110"/>
      <c r="C96" s="110"/>
      <c r="D96" s="110"/>
      <c r="E96" s="111">
        <f>B96+C96+D96</f>
        <v>0</v>
      </c>
    </row>
    <row r="97" spans="1:5">
      <c r="A97" s="112" t="s">
        <v>26</v>
      </c>
      <c r="B97" s="113">
        <f>SUM(B98:B99)</f>
        <v>0</v>
      </c>
      <c r="C97" s="113">
        <f>SUM(C98:C99)</f>
        <v>0</v>
      </c>
      <c r="D97" s="113">
        <f>SUM(D98:D99)</f>
        <v>0</v>
      </c>
      <c r="E97" s="114">
        <f>SUM(E98:E99)</f>
        <v>0</v>
      </c>
    </row>
    <row r="98" spans="1:5">
      <c r="A98" s="115" t="s">
        <v>40</v>
      </c>
      <c r="B98" s="116"/>
      <c r="C98" s="116"/>
      <c r="D98" s="116"/>
      <c r="E98" s="117">
        <f>B98+C98+D98</f>
        <v>0</v>
      </c>
    </row>
    <row r="99" spans="1:5">
      <c r="A99" s="115" t="s">
        <v>41</v>
      </c>
      <c r="B99" s="116"/>
      <c r="C99" s="116"/>
      <c r="D99" s="116"/>
      <c r="E99" s="117">
        <f>B99+C99+D99</f>
        <v>0</v>
      </c>
    </row>
    <row r="100" spans="1:5">
      <c r="A100" s="112" t="s">
        <v>27</v>
      </c>
      <c r="B100" s="113">
        <f>SUM(B101:B103)</f>
        <v>0</v>
      </c>
      <c r="C100" s="113">
        <f>SUM(C101:C103)</f>
        <v>0</v>
      </c>
      <c r="D100" s="113">
        <f>SUM(D101:D103)</f>
        <v>0</v>
      </c>
      <c r="E100" s="114">
        <f>SUM(E101:E103)</f>
        <v>0</v>
      </c>
    </row>
    <row r="101" spans="1:5">
      <c r="A101" s="115" t="s">
        <v>42</v>
      </c>
      <c r="B101" s="116"/>
      <c r="C101" s="116"/>
      <c r="D101" s="116"/>
      <c r="E101" s="117">
        <f>B101+C101+D101</f>
        <v>0</v>
      </c>
    </row>
    <row r="102" spans="1:5">
      <c r="A102" s="115" t="s">
        <v>43</v>
      </c>
      <c r="B102" s="116"/>
      <c r="C102" s="116"/>
      <c r="D102" s="116"/>
      <c r="E102" s="117">
        <f>B102+C102+D102</f>
        <v>0</v>
      </c>
    </row>
    <row r="103" spans="1:5">
      <c r="A103" s="118" t="s">
        <v>44</v>
      </c>
      <c r="B103" s="116"/>
      <c r="C103" s="116"/>
      <c r="D103" s="116"/>
      <c r="E103" s="117">
        <f>B103+C103+D103</f>
        <v>0</v>
      </c>
    </row>
    <row r="104" spans="1:5" ht="26.25" thickBot="1">
      <c r="A104" s="119" t="s">
        <v>45</v>
      </c>
      <c r="B104" s="120">
        <f>B96+B97-B100</f>
        <v>0</v>
      </c>
      <c r="C104" s="120">
        <f>C96+C97-C100</f>
        <v>0</v>
      </c>
      <c r="D104" s="120">
        <f>D96+D97-D100</f>
        <v>0</v>
      </c>
      <c r="E104" s="121">
        <f>E96+E97-E100</f>
        <v>0</v>
      </c>
    </row>
    <row r="105" spans="1:5" ht="14.25" thickBot="1">
      <c r="A105" s="122" t="s">
        <v>46</v>
      </c>
      <c r="B105" s="123"/>
      <c r="C105" s="123"/>
      <c r="D105" s="123"/>
      <c r="E105" s="124"/>
    </row>
    <row r="106" spans="1:5">
      <c r="A106" s="109" t="s">
        <v>47</v>
      </c>
      <c r="B106" s="110"/>
      <c r="C106" s="110"/>
      <c r="D106" s="110"/>
      <c r="E106" s="111">
        <f>B106+C106+D106</f>
        <v>0</v>
      </c>
    </row>
    <row r="107" spans="1:5">
      <c r="A107" s="112" t="s">
        <v>26</v>
      </c>
      <c r="B107" s="113">
        <f>SUM(B108:B108)</f>
        <v>0</v>
      </c>
      <c r="C107" s="113">
        <f>SUM(C108:C108)</f>
        <v>0</v>
      </c>
      <c r="D107" s="113">
        <f>SUM(D108:D108)</f>
        <v>0</v>
      </c>
      <c r="E107" s="114">
        <f>SUM(E108:E108)</f>
        <v>0</v>
      </c>
    </row>
    <row r="108" spans="1:5">
      <c r="A108" s="115" t="s">
        <v>48</v>
      </c>
      <c r="B108" s="116"/>
      <c r="C108" s="116"/>
      <c r="D108" s="116"/>
      <c r="E108" s="117">
        <f>B108+C108+D108</f>
        <v>0</v>
      </c>
    </row>
    <row r="109" spans="1:5">
      <c r="A109" s="112" t="s">
        <v>27</v>
      </c>
      <c r="B109" s="113">
        <f>SUM(B110:B112)</f>
        <v>0</v>
      </c>
      <c r="C109" s="113">
        <f>SUM(C110:C112)</f>
        <v>0</v>
      </c>
      <c r="D109" s="113">
        <f>SUM(D110:D112)</f>
        <v>0</v>
      </c>
      <c r="E109" s="114">
        <f>SUM(E110:E112)</f>
        <v>0</v>
      </c>
    </row>
    <row r="110" spans="1:5">
      <c r="A110" s="115" t="s">
        <v>49</v>
      </c>
      <c r="B110" s="116"/>
      <c r="C110" s="116"/>
      <c r="D110" s="116"/>
      <c r="E110" s="117">
        <f>B110+C110+D110</f>
        <v>0</v>
      </c>
    </row>
    <row r="111" spans="1:5">
      <c r="A111" s="115" t="s">
        <v>50</v>
      </c>
      <c r="B111" s="116"/>
      <c r="C111" s="116"/>
      <c r="D111" s="116"/>
      <c r="E111" s="117">
        <f>B111+C111+D111</f>
        <v>0</v>
      </c>
    </row>
    <row r="112" spans="1:5">
      <c r="A112" s="125" t="s">
        <v>51</v>
      </c>
      <c r="B112" s="116"/>
      <c r="C112" s="116"/>
      <c r="D112" s="116"/>
      <c r="E112" s="117">
        <f>B112+C112+D112</f>
        <v>0</v>
      </c>
    </row>
    <row r="113" spans="1:7" ht="14.25" thickBot="1">
      <c r="A113" s="119" t="s">
        <v>52</v>
      </c>
      <c r="B113" s="120">
        <f>B106+B107-B109</f>
        <v>0</v>
      </c>
      <c r="C113" s="120">
        <f>C106+C107-C109</f>
        <v>0</v>
      </c>
      <c r="D113" s="120">
        <f>D106+D107-D109</f>
        <v>0</v>
      </c>
      <c r="E113" s="121">
        <f>E106+E107-E109</f>
        <v>0</v>
      </c>
    </row>
    <row r="117" spans="1:7" ht="36.75" customHeight="1">
      <c r="A117" s="12" t="s">
        <v>53</v>
      </c>
      <c r="B117" s="126"/>
      <c r="C117" s="126"/>
    </row>
    <row r="118" spans="1:7">
      <c r="A118" s="127"/>
      <c r="B118" s="128"/>
      <c r="C118" s="128"/>
    </row>
    <row r="119" spans="1:7">
      <c r="A119" s="129" t="s">
        <v>54</v>
      </c>
      <c r="B119" s="129" t="s">
        <v>55</v>
      </c>
      <c r="C119" s="129" t="s">
        <v>56</v>
      </c>
    </row>
    <row r="120" spans="1:7">
      <c r="A120" s="130" t="s">
        <v>57</v>
      </c>
      <c r="B120" s="131"/>
      <c r="C120" s="131"/>
    </row>
    <row r="121" spans="1:7">
      <c r="A121" s="132" t="s">
        <v>58</v>
      </c>
      <c r="B121" s="132"/>
      <c r="C121" s="132"/>
    </row>
    <row r="122" spans="1:7">
      <c r="A122" s="133" t="s">
        <v>59</v>
      </c>
      <c r="B122" s="134"/>
      <c r="C122" s="135"/>
    </row>
    <row r="123" spans="1:7">
      <c r="A123" s="136"/>
      <c r="B123" s="137"/>
      <c r="C123" s="138"/>
    </row>
    <row r="124" spans="1:7">
      <c r="A124" s="136"/>
      <c r="B124" s="137"/>
      <c r="C124" s="138"/>
    </row>
    <row r="127" spans="1:7" ht="15">
      <c r="A127" s="12" t="s">
        <v>60</v>
      </c>
      <c r="B127" s="126"/>
      <c r="C127" s="126"/>
      <c r="D127" s="139"/>
      <c r="E127" s="139"/>
      <c r="F127" s="139"/>
      <c r="G127" s="139"/>
    </row>
    <row r="128" spans="1:7" ht="14.25" thickBot="1">
      <c r="A128" s="140"/>
      <c r="B128" s="141"/>
      <c r="C128" s="141"/>
    </row>
    <row r="129" spans="1:9" ht="13.5" customHeight="1">
      <c r="A129" s="142"/>
      <c r="B129" s="143" t="s">
        <v>61</v>
      </c>
      <c r="C129" s="144"/>
      <c r="D129" s="144"/>
      <c r="E129" s="144"/>
      <c r="F129" s="145"/>
      <c r="G129" s="143" t="s">
        <v>62</v>
      </c>
      <c r="H129" s="144"/>
      <c r="I129" s="145"/>
    </row>
    <row r="130" spans="1:9" ht="51">
      <c r="A130" s="146"/>
      <c r="B130" s="147" t="s">
        <v>63</v>
      </c>
      <c r="C130" s="148" t="s">
        <v>64</v>
      </c>
      <c r="D130" s="148" t="s">
        <v>65</v>
      </c>
      <c r="E130" s="148" t="s">
        <v>66</v>
      </c>
      <c r="F130" s="149" t="s">
        <v>67</v>
      </c>
      <c r="G130" s="150" t="s">
        <v>68</v>
      </c>
      <c r="H130" s="151" t="s">
        <v>69</v>
      </c>
      <c r="I130" s="152" t="s">
        <v>70</v>
      </c>
    </row>
    <row r="131" spans="1:9">
      <c r="A131" s="153" t="s">
        <v>55</v>
      </c>
      <c r="B131" s="154"/>
      <c r="C131" s="155"/>
      <c r="D131" s="155"/>
      <c r="E131" s="156"/>
      <c r="F131" s="157"/>
      <c r="G131" s="158"/>
      <c r="H131" s="155"/>
      <c r="I131" s="159"/>
    </row>
    <row r="132" spans="1:9" ht="36">
      <c r="A132" s="160" t="s">
        <v>71</v>
      </c>
      <c r="B132" s="161"/>
      <c r="C132" s="162"/>
      <c r="D132" s="162"/>
      <c r="E132" s="156"/>
      <c r="F132" s="157"/>
      <c r="G132" s="158"/>
      <c r="H132" s="162"/>
      <c r="I132" s="163"/>
    </row>
    <row r="133" spans="1:9" ht="36.75" thickBot="1">
      <c r="A133" s="164" t="s">
        <v>72</v>
      </c>
      <c r="B133" s="165"/>
      <c r="C133" s="166"/>
      <c r="D133" s="166"/>
      <c r="E133" s="156"/>
      <c r="F133" s="157"/>
      <c r="G133" s="158"/>
      <c r="H133" s="166"/>
      <c r="I133" s="167"/>
    </row>
    <row r="134" spans="1:9" ht="15.75" thickBot="1">
      <c r="A134" s="168" t="s">
        <v>56</v>
      </c>
      <c r="B134" s="169">
        <f t="shared" ref="B134:I134" si="10">B131+B132-B133</f>
        <v>0</v>
      </c>
      <c r="C134" s="170">
        <f t="shared" si="10"/>
        <v>0</v>
      </c>
      <c r="D134" s="170">
        <f t="shared" si="10"/>
        <v>0</v>
      </c>
      <c r="E134" s="171">
        <f t="shared" si="10"/>
        <v>0</v>
      </c>
      <c r="F134" s="172">
        <f t="shared" si="10"/>
        <v>0</v>
      </c>
      <c r="G134" s="173">
        <f t="shared" si="10"/>
        <v>0</v>
      </c>
      <c r="H134" s="174">
        <f t="shared" si="10"/>
        <v>0</v>
      </c>
      <c r="I134" s="175">
        <f t="shared" si="10"/>
        <v>0</v>
      </c>
    </row>
    <row r="137" spans="1:9" ht="15">
      <c r="A137" s="12" t="s">
        <v>73</v>
      </c>
      <c r="B137" s="126"/>
      <c r="C137" s="126"/>
    </row>
    <row r="138" spans="1:9" ht="14.25" thickBot="1">
      <c r="A138" s="140"/>
      <c r="B138" s="141"/>
      <c r="C138" s="141"/>
    </row>
    <row r="139" spans="1:9">
      <c r="A139" s="176" t="s">
        <v>54</v>
      </c>
      <c r="B139" s="177" t="s">
        <v>55</v>
      </c>
      <c r="C139" s="178" t="s">
        <v>56</v>
      </c>
    </row>
    <row r="140" spans="1:9" ht="26.25" thickBot="1">
      <c r="A140" s="179" t="s">
        <v>74</v>
      </c>
      <c r="B140" s="180"/>
      <c r="C140" s="181"/>
    </row>
    <row r="144" spans="1:9" ht="50.25" customHeight="1">
      <c r="A144" s="12" t="s">
        <v>75</v>
      </c>
      <c r="B144" s="126"/>
      <c r="C144" s="126"/>
      <c r="D144" s="139"/>
    </row>
    <row r="145" spans="1:4" ht="14.25" thickBot="1">
      <c r="A145" s="182"/>
      <c r="B145" s="183"/>
      <c r="C145" s="183"/>
    </row>
    <row r="146" spans="1:4">
      <c r="A146" s="184" t="s">
        <v>34</v>
      </c>
      <c r="B146" s="185"/>
      <c r="C146" s="177" t="s">
        <v>55</v>
      </c>
      <c r="D146" s="178" t="s">
        <v>56</v>
      </c>
    </row>
    <row r="147" spans="1:4" ht="66" customHeight="1">
      <c r="A147" s="186" t="s">
        <v>76</v>
      </c>
      <c r="B147" s="187"/>
      <c r="C147" s="131">
        <f>C149+SUM(C150:C153)</f>
        <v>0</v>
      </c>
      <c r="D147" s="188">
        <f>D149+SUM(D150:D153)</f>
        <v>0</v>
      </c>
    </row>
    <row r="148" spans="1:4">
      <c r="A148" s="189" t="s">
        <v>58</v>
      </c>
      <c r="B148" s="190"/>
      <c r="C148" s="191"/>
      <c r="D148" s="192"/>
    </row>
    <row r="149" spans="1:4">
      <c r="A149" s="193" t="s">
        <v>5</v>
      </c>
      <c r="B149" s="194"/>
      <c r="C149" s="195"/>
      <c r="D149" s="196"/>
    </row>
    <row r="150" spans="1:4">
      <c r="A150" s="197" t="s">
        <v>7</v>
      </c>
      <c r="B150" s="198"/>
      <c r="C150" s="199"/>
      <c r="D150" s="200"/>
    </row>
    <row r="151" spans="1:4">
      <c r="A151" s="197" t="s">
        <v>8</v>
      </c>
      <c r="B151" s="198"/>
      <c r="C151" s="199"/>
      <c r="D151" s="200"/>
    </row>
    <row r="152" spans="1:4">
      <c r="A152" s="197" t="s">
        <v>9</v>
      </c>
      <c r="B152" s="198"/>
      <c r="C152" s="199"/>
      <c r="D152" s="200"/>
    </row>
    <row r="153" spans="1:4">
      <c r="A153" s="197" t="s">
        <v>10</v>
      </c>
      <c r="B153" s="198"/>
      <c r="C153" s="199"/>
      <c r="D153" s="200"/>
    </row>
    <row r="164" spans="1:9">
      <c r="A164" s="201" t="s">
        <v>77</v>
      </c>
      <c r="B164" s="202"/>
      <c r="C164" s="202"/>
      <c r="D164" s="202"/>
      <c r="E164" s="202"/>
      <c r="F164" s="202"/>
      <c r="G164" s="202"/>
      <c r="H164" s="202"/>
      <c r="I164" s="202"/>
    </row>
    <row r="165" spans="1:9" ht="16.5" thickBot="1">
      <c r="A165" s="203"/>
      <c r="B165" s="204"/>
      <c r="C165" s="204"/>
      <c r="D165" s="204"/>
      <c r="E165" s="204" t="s">
        <v>78</v>
      </c>
      <c r="F165" s="205"/>
      <c r="G165" s="205"/>
      <c r="H165" s="205"/>
      <c r="I165" s="205"/>
    </row>
    <row r="166" spans="1:9" ht="96" customHeight="1" thickBot="1">
      <c r="A166" s="206" t="s">
        <v>79</v>
      </c>
      <c r="B166" s="207"/>
      <c r="C166" s="208" t="s">
        <v>80</v>
      </c>
      <c r="D166" s="209" t="s">
        <v>81</v>
      </c>
      <c r="E166" s="208" t="s">
        <v>82</v>
      </c>
      <c r="F166" s="210" t="s">
        <v>83</v>
      </c>
      <c r="G166" s="208" t="s">
        <v>84</v>
      </c>
      <c r="H166" s="208" t="s">
        <v>85</v>
      </c>
      <c r="I166" s="211" t="s">
        <v>86</v>
      </c>
    </row>
    <row r="167" spans="1:9" ht="26.25" customHeight="1">
      <c r="A167" s="212"/>
      <c r="B167" s="213" t="s">
        <v>55</v>
      </c>
      <c r="C167" s="214"/>
      <c r="D167" s="215"/>
      <c r="E167" s="216"/>
      <c r="F167" s="215"/>
      <c r="G167" s="216"/>
      <c r="H167" s="216"/>
      <c r="I167" s="217"/>
    </row>
    <row r="168" spans="1:9" ht="15" customHeight="1">
      <c r="A168" s="218"/>
      <c r="B168" s="219" t="s">
        <v>87</v>
      </c>
      <c r="C168" s="220"/>
      <c r="D168" s="221"/>
      <c r="E168" s="222"/>
      <c r="F168" s="221"/>
      <c r="G168" s="222"/>
      <c r="H168" s="222"/>
      <c r="I168" s="223"/>
    </row>
    <row r="169" spans="1:9">
      <c r="A169" s="224" t="s">
        <v>88</v>
      </c>
      <c r="B169" s="225"/>
      <c r="C169" s="226"/>
      <c r="D169" s="227"/>
      <c r="E169" s="228"/>
      <c r="F169" s="227"/>
      <c r="G169" s="228"/>
      <c r="H169" s="228"/>
      <c r="I169" s="229"/>
    </row>
    <row r="170" spans="1:9">
      <c r="A170" s="224" t="s">
        <v>89</v>
      </c>
      <c r="B170" s="225"/>
      <c r="C170" s="226"/>
      <c r="D170" s="227"/>
      <c r="E170" s="228"/>
      <c r="F170" s="227"/>
      <c r="G170" s="228"/>
      <c r="H170" s="228"/>
      <c r="I170" s="229"/>
    </row>
    <row r="171" spans="1:9" ht="14.25" thickBot="1">
      <c r="A171" s="230" t="s">
        <v>90</v>
      </c>
      <c r="B171" s="231"/>
      <c r="C171" s="232"/>
      <c r="D171" s="233"/>
      <c r="E171" s="234"/>
      <c r="F171" s="233"/>
      <c r="G171" s="234"/>
      <c r="H171" s="234"/>
      <c r="I171" s="235"/>
    </row>
    <row r="172" spans="1:9" ht="14.25" thickBot="1">
      <c r="A172" s="236"/>
      <c r="B172" s="237" t="s">
        <v>91</v>
      </c>
      <c r="C172" s="238"/>
      <c r="D172" s="238"/>
      <c r="E172" s="238">
        <f>SUM(E169:E171)</f>
        <v>0</v>
      </c>
      <c r="F172" s="238">
        <f>SUM(F169:F171)</f>
        <v>0</v>
      </c>
      <c r="G172" s="238">
        <f>SUM(G169:G171)</f>
        <v>0</v>
      </c>
      <c r="H172" s="238"/>
      <c r="I172" s="238"/>
    </row>
    <row r="173" spans="1:9" ht="93" customHeight="1" thickBot="1">
      <c r="A173" s="206" t="s">
        <v>79</v>
      </c>
      <c r="B173" s="239"/>
      <c r="C173" s="208" t="s">
        <v>80</v>
      </c>
      <c r="D173" s="209" t="s">
        <v>81</v>
      </c>
      <c r="E173" s="208" t="s">
        <v>82</v>
      </c>
      <c r="F173" s="210" t="s">
        <v>83</v>
      </c>
      <c r="G173" s="208" t="s">
        <v>84</v>
      </c>
      <c r="H173" s="208" t="s">
        <v>85</v>
      </c>
      <c r="I173" s="211" t="s">
        <v>86</v>
      </c>
    </row>
    <row r="174" spans="1:9" ht="14.25" thickBot="1">
      <c r="A174" s="240"/>
      <c r="B174" s="241" t="s">
        <v>56</v>
      </c>
      <c r="C174" s="242"/>
      <c r="D174" s="243"/>
      <c r="E174" s="244"/>
      <c r="F174" s="243"/>
      <c r="G174" s="244"/>
      <c r="H174" s="244"/>
      <c r="I174" s="245"/>
    </row>
    <row r="175" spans="1:9">
      <c r="A175" s="218"/>
      <c r="B175" s="219" t="s">
        <v>87</v>
      </c>
      <c r="C175" s="220"/>
      <c r="D175" s="221"/>
      <c r="E175" s="222"/>
      <c r="F175" s="221"/>
      <c r="G175" s="222"/>
      <c r="H175" s="222"/>
      <c r="I175" s="223"/>
    </row>
    <row r="176" spans="1:9">
      <c r="A176" s="224" t="s">
        <v>88</v>
      </c>
      <c r="B176" s="225"/>
      <c r="C176" s="226"/>
      <c r="D176" s="227"/>
      <c r="E176" s="228"/>
      <c r="F176" s="227"/>
      <c r="G176" s="228"/>
      <c r="H176" s="228"/>
      <c r="I176" s="229"/>
    </row>
    <row r="177" spans="1:9">
      <c r="A177" s="224" t="s">
        <v>89</v>
      </c>
      <c r="B177" s="225"/>
      <c r="C177" s="226"/>
      <c r="D177" s="227"/>
      <c r="E177" s="228"/>
      <c r="F177" s="227"/>
      <c r="G177" s="228"/>
      <c r="H177" s="228"/>
      <c r="I177" s="229"/>
    </row>
    <row r="178" spans="1:9" ht="14.25" thickBot="1">
      <c r="A178" s="230" t="s">
        <v>90</v>
      </c>
      <c r="B178" s="231"/>
      <c r="C178" s="232"/>
      <c r="D178" s="233"/>
      <c r="E178" s="234"/>
      <c r="F178" s="233"/>
      <c r="G178" s="234"/>
      <c r="H178" s="234"/>
      <c r="I178" s="235"/>
    </row>
    <row r="179" spans="1:9" ht="14.25" thickBot="1">
      <c r="A179" s="246"/>
      <c r="B179" s="237" t="s">
        <v>91</v>
      </c>
      <c r="C179" s="238"/>
      <c r="D179" s="247"/>
      <c r="E179" s="238">
        <f>SUM(E176:E178)</f>
        <v>0</v>
      </c>
      <c r="F179" s="238">
        <f>SUM(F176:F178)</f>
        <v>0</v>
      </c>
      <c r="G179" s="238">
        <f>SUM(G176:G178)</f>
        <v>0</v>
      </c>
      <c r="H179" s="238"/>
      <c r="I179" s="248"/>
    </row>
    <row r="183" spans="1:9" ht="15">
      <c r="A183" s="249" t="s">
        <v>92</v>
      </c>
      <c r="B183" s="250"/>
      <c r="C183" s="250"/>
      <c r="D183" s="250"/>
      <c r="E183" s="250"/>
      <c r="F183" s="250"/>
      <c r="G183" s="250"/>
      <c r="H183" s="250"/>
      <c r="I183" s="250"/>
    </row>
    <row r="184" spans="1:9" ht="14.25" thickBot="1">
      <c r="A184" s="251"/>
      <c r="B184" s="252"/>
      <c r="C184" s="252"/>
      <c r="D184" s="252"/>
      <c r="E184" s="251"/>
      <c r="F184" s="251"/>
      <c r="G184" s="251"/>
      <c r="H184" s="251"/>
      <c r="I184" s="251"/>
    </row>
    <row r="185" spans="1:9" ht="14.25" thickBot="1">
      <c r="A185" s="253" t="s">
        <v>93</v>
      </c>
      <c r="B185" s="254"/>
      <c r="C185" s="254"/>
      <c r="D185" s="255"/>
      <c r="E185" s="256" t="s">
        <v>55</v>
      </c>
      <c r="F185" s="257" t="s">
        <v>94</v>
      </c>
      <c r="G185" s="258"/>
      <c r="H185" s="259"/>
      <c r="I185" s="260" t="s">
        <v>56</v>
      </c>
    </row>
    <row r="186" spans="1:9" ht="26.25" thickBot="1">
      <c r="A186" s="261"/>
      <c r="B186" s="262"/>
      <c r="C186" s="262"/>
      <c r="D186" s="263"/>
      <c r="E186" s="264"/>
      <c r="F186" s="265" t="s">
        <v>26</v>
      </c>
      <c r="G186" s="266" t="s">
        <v>95</v>
      </c>
      <c r="H186" s="265" t="s">
        <v>96</v>
      </c>
      <c r="I186" s="267"/>
    </row>
    <row r="187" spans="1:9">
      <c r="A187" s="268">
        <v>1</v>
      </c>
      <c r="B187" s="269" t="s">
        <v>65</v>
      </c>
      <c r="C187" s="270"/>
      <c r="D187" s="271"/>
      <c r="E187" s="272"/>
      <c r="F187" s="273"/>
      <c r="G187" s="273"/>
      <c r="H187" s="273"/>
      <c r="I187" s="274">
        <f>E187+F187-G187-H187</f>
        <v>0</v>
      </c>
    </row>
    <row r="188" spans="1:9">
      <c r="A188" s="275"/>
      <c r="B188" s="276" t="s">
        <v>97</v>
      </c>
      <c r="C188" s="277"/>
      <c r="D188" s="278"/>
      <c r="E188" s="279"/>
      <c r="F188" s="280"/>
      <c r="G188" s="280"/>
      <c r="H188" s="280"/>
      <c r="I188" s="281">
        <f>E188+F188-G188-H188</f>
        <v>0</v>
      </c>
    </row>
    <row r="189" spans="1:9">
      <c r="A189" s="282" t="s">
        <v>98</v>
      </c>
      <c r="B189" s="283" t="s">
        <v>99</v>
      </c>
      <c r="C189" s="284"/>
      <c r="D189" s="285"/>
      <c r="E189" s="286">
        <v>4464.22</v>
      </c>
      <c r="F189" s="287">
        <v>108.75</v>
      </c>
      <c r="G189" s="287"/>
      <c r="H189" s="287"/>
      <c r="I189" s="288">
        <f>E189+F189-G189-H189</f>
        <v>4572.97</v>
      </c>
    </row>
    <row r="190" spans="1:9">
      <c r="A190" s="282"/>
      <c r="B190" s="276" t="s">
        <v>97</v>
      </c>
      <c r="C190" s="277"/>
      <c r="D190" s="278"/>
      <c r="E190" s="289"/>
      <c r="F190" s="287"/>
      <c r="G190" s="287"/>
      <c r="H190" s="287"/>
      <c r="I190" s="287">
        <f>E190+F190-G190-H190</f>
        <v>0</v>
      </c>
    </row>
    <row r="191" spans="1:9" ht="14.25" thickBot="1">
      <c r="A191" s="290" t="s">
        <v>100</v>
      </c>
      <c r="B191" s="283" t="s">
        <v>101</v>
      </c>
      <c r="C191" s="284"/>
      <c r="D191" s="285"/>
      <c r="E191" s="286"/>
      <c r="F191" s="287"/>
      <c r="G191" s="287"/>
      <c r="H191" s="287"/>
      <c r="I191" s="280">
        <f>E191+F191-G191-H191</f>
        <v>0</v>
      </c>
    </row>
    <row r="192" spans="1:9" ht="14.25" thickBot="1">
      <c r="A192" s="291" t="s">
        <v>102</v>
      </c>
      <c r="B192" s="292"/>
      <c r="C192" s="292"/>
      <c r="D192" s="293"/>
      <c r="E192" s="294">
        <f>E187+E189+E191</f>
        <v>4464.22</v>
      </c>
      <c r="F192" s="294">
        <f>F187+F189+F191</f>
        <v>108.75</v>
      </c>
      <c r="G192" s="294">
        <f>G187+G189+G191</f>
        <v>0</v>
      </c>
      <c r="H192" s="294">
        <f>H187+H189+H191</f>
        <v>0</v>
      </c>
      <c r="I192" s="295">
        <f>I187+I189+I191</f>
        <v>4572.97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296" t="s">
        <v>103</v>
      </c>
      <c r="B194"/>
      <c r="C194"/>
      <c r="D194"/>
      <c r="E194"/>
      <c r="F194"/>
      <c r="G194"/>
      <c r="H194"/>
      <c r="I194"/>
    </row>
    <row r="195" spans="1:9" ht="14.25">
      <c r="A195" s="296" t="s">
        <v>104</v>
      </c>
      <c r="B195"/>
      <c r="C195"/>
      <c r="D195"/>
      <c r="E195"/>
      <c r="F195"/>
      <c r="G195"/>
      <c r="H195"/>
      <c r="I195"/>
    </row>
    <row r="196" spans="1:9">
      <c r="A196" s="296"/>
      <c r="B196"/>
      <c r="C196"/>
      <c r="D196"/>
      <c r="E196"/>
      <c r="F196"/>
      <c r="G196"/>
      <c r="H196"/>
      <c r="I196"/>
    </row>
    <row r="197" spans="1:9">
      <c r="A197" s="296"/>
      <c r="B197"/>
      <c r="C197"/>
      <c r="D197"/>
      <c r="E197"/>
      <c r="F197"/>
      <c r="G197"/>
      <c r="H197"/>
      <c r="I197"/>
    </row>
    <row r="198" spans="1:9">
      <c r="A198" s="296"/>
      <c r="B198"/>
      <c r="C198"/>
      <c r="D198"/>
      <c r="E198"/>
      <c r="F198"/>
      <c r="G198"/>
      <c r="H198"/>
      <c r="I198"/>
    </row>
    <row r="199" spans="1:9">
      <c r="A199" s="296"/>
      <c r="B199"/>
      <c r="C199"/>
      <c r="D199"/>
      <c r="E199"/>
      <c r="F199"/>
      <c r="G199"/>
      <c r="H199"/>
      <c r="I199"/>
    </row>
    <row r="200" spans="1:9" ht="14.25">
      <c r="A200" s="297" t="s">
        <v>105</v>
      </c>
      <c r="B200" s="297"/>
      <c r="C200" s="297"/>
      <c r="D200" s="297"/>
      <c r="E200" s="297"/>
      <c r="F200" s="297"/>
      <c r="G200" s="297"/>
    </row>
    <row r="201" spans="1:9" ht="14.25" thickBot="1">
      <c r="A201" s="298"/>
      <c r="B201" s="299"/>
      <c r="C201" s="300"/>
      <c r="D201" s="300"/>
      <c r="E201" s="300"/>
      <c r="F201" s="300"/>
      <c r="G201" s="300"/>
    </row>
    <row r="202" spans="1:9" ht="26.25" thickBot="1">
      <c r="A202" s="301" t="s">
        <v>106</v>
      </c>
      <c r="B202" s="302"/>
      <c r="C202" s="303" t="s">
        <v>107</v>
      </c>
      <c r="D202" s="304" t="s">
        <v>108</v>
      </c>
      <c r="E202" s="305" t="s">
        <v>109</v>
      </c>
      <c r="F202" s="304" t="s">
        <v>110</v>
      </c>
      <c r="G202" s="306" t="s">
        <v>111</v>
      </c>
    </row>
    <row r="203" spans="1:9" ht="26.25" customHeight="1">
      <c r="A203" s="307" t="s">
        <v>112</v>
      </c>
      <c r="B203" s="308"/>
      <c r="C203" s="309"/>
      <c r="D203" s="309"/>
      <c r="E203" s="309"/>
      <c r="F203" s="309"/>
      <c r="G203" s="310">
        <f>C203+D203-E203-F203</f>
        <v>0</v>
      </c>
    </row>
    <row r="204" spans="1:9" ht="25.5" customHeight="1">
      <c r="A204" s="311" t="s">
        <v>113</v>
      </c>
      <c r="B204" s="312"/>
      <c r="C204" s="313"/>
      <c r="D204" s="313"/>
      <c r="E204" s="313"/>
      <c r="F204" s="313"/>
      <c r="G204" s="314">
        <f t="shared" ref="G204:G211" si="11">C204+D204-E204-F204</f>
        <v>0</v>
      </c>
    </row>
    <row r="205" spans="1:9">
      <c r="A205" s="311" t="s">
        <v>114</v>
      </c>
      <c r="B205" s="312"/>
      <c r="C205" s="313"/>
      <c r="D205" s="313"/>
      <c r="E205" s="313"/>
      <c r="F205" s="313"/>
      <c r="G205" s="314">
        <f t="shared" si="11"/>
        <v>0</v>
      </c>
    </row>
    <row r="206" spans="1:9">
      <c r="A206" s="311" t="s">
        <v>115</v>
      </c>
      <c r="B206" s="312"/>
      <c r="C206" s="313"/>
      <c r="D206" s="313"/>
      <c r="E206" s="313"/>
      <c r="F206" s="313"/>
      <c r="G206" s="314">
        <f t="shared" si="11"/>
        <v>0</v>
      </c>
    </row>
    <row r="207" spans="1:9" ht="38.25" customHeight="1">
      <c r="A207" s="311" t="s">
        <v>116</v>
      </c>
      <c r="B207" s="312"/>
      <c r="C207" s="313"/>
      <c r="D207" s="313"/>
      <c r="E207" s="313"/>
      <c r="F207" s="313"/>
      <c r="G207" s="314">
        <f t="shared" si="11"/>
        <v>0</v>
      </c>
    </row>
    <row r="208" spans="1:9" ht="25.5" customHeight="1">
      <c r="A208" s="315" t="s">
        <v>117</v>
      </c>
      <c r="B208" s="312"/>
      <c r="C208" s="313"/>
      <c r="D208" s="313"/>
      <c r="E208" s="313"/>
      <c r="F208" s="313"/>
      <c r="G208" s="314">
        <f t="shared" si="11"/>
        <v>0</v>
      </c>
    </row>
    <row r="209" spans="1:7">
      <c r="A209" s="315" t="s">
        <v>118</v>
      </c>
      <c r="B209" s="312"/>
      <c r="C209" s="313"/>
      <c r="D209" s="313"/>
      <c r="E209" s="313"/>
      <c r="F209" s="313"/>
      <c r="G209" s="314">
        <f t="shared" si="11"/>
        <v>0</v>
      </c>
    </row>
    <row r="210" spans="1:7" ht="24.75" customHeight="1">
      <c r="A210" s="315" t="s">
        <v>119</v>
      </c>
      <c r="B210" s="312"/>
      <c r="C210" s="313"/>
      <c r="D210" s="313"/>
      <c r="E210" s="313"/>
      <c r="F210" s="313"/>
      <c r="G210" s="314">
        <f t="shared" si="11"/>
        <v>0</v>
      </c>
    </row>
    <row r="211" spans="1:7" ht="27.75" customHeight="1" thickBot="1">
      <c r="A211" s="316" t="s">
        <v>120</v>
      </c>
      <c r="B211" s="317"/>
      <c r="C211" s="318"/>
      <c r="D211" s="318"/>
      <c r="E211" s="318"/>
      <c r="F211" s="318"/>
      <c r="G211" s="319">
        <f t="shared" si="11"/>
        <v>0</v>
      </c>
    </row>
    <row r="212" spans="1:7">
      <c r="A212" s="320" t="s">
        <v>121</v>
      </c>
      <c r="B212" s="308"/>
      <c r="C212" s="321">
        <f>SUM(C213:C232)</f>
        <v>0</v>
      </c>
      <c r="D212" s="321">
        <f>SUM(D213:D232)</f>
        <v>0</v>
      </c>
      <c r="E212" s="321">
        <f>SUM(E213:E232)</f>
        <v>0</v>
      </c>
      <c r="F212" s="321">
        <f>SUM(F213:F232)</f>
        <v>0</v>
      </c>
      <c r="G212" s="322">
        <f>SUM(G213:G232)</f>
        <v>0</v>
      </c>
    </row>
    <row r="213" spans="1:7">
      <c r="A213" s="323" t="s">
        <v>122</v>
      </c>
      <c r="B213" s="312"/>
      <c r="C213" s="324"/>
      <c r="D213" s="324"/>
      <c r="E213" s="325"/>
      <c r="F213" s="325"/>
      <c r="G213" s="314">
        <f t="shared" ref="G213:G232" si="12">C213+D213-E213-F213</f>
        <v>0</v>
      </c>
    </row>
    <row r="214" spans="1:7">
      <c r="A214" s="323" t="s">
        <v>123</v>
      </c>
      <c r="B214" s="312"/>
      <c r="C214" s="324"/>
      <c r="D214" s="324"/>
      <c r="E214" s="325"/>
      <c r="F214" s="325"/>
      <c r="G214" s="314">
        <f t="shared" si="12"/>
        <v>0</v>
      </c>
    </row>
    <row r="215" spans="1:7" ht="13.5" customHeight="1">
      <c r="A215" s="323" t="s">
        <v>124</v>
      </c>
      <c r="B215" s="312"/>
      <c r="C215" s="324"/>
      <c r="D215" s="324"/>
      <c r="E215" s="325"/>
      <c r="F215" s="325"/>
      <c r="G215" s="314">
        <f t="shared" si="12"/>
        <v>0</v>
      </c>
    </row>
    <row r="216" spans="1:7">
      <c r="A216" s="326" t="s">
        <v>125</v>
      </c>
      <c r="B216" s="312"/>
      <c r="C216" s="324"/>
      <c r="D216" s="324"/>
      <c r="E216" s="325"/>
      <c r="F216" s="325"/>
      <c r="G216" s="314">
        <f t="shared" si="12"/>
        <v>0</v>
      </c>
    </row>
    <row r="217" spans="1:7">
      <c r="A217" s="327" t="s">
        <v>126</v>
      </c>
      <c r="B217" s="312"/>
      <c r="C217" s="324"/>
      <c r="D217" s="324"/>
      <c r="E217" s="325"/>
      <c r="F217" s="325"/>
      <c r="G217" s="314">
        <f t="shared" si="12"/>
        <v>0</v>
      </c>
    </row>
    <row r="218" spans="1:7">
      <c r="A218" s="327" t="s">
        <v>127</v>
      </c>
      <c r="B218" s="312"/>
      <c r="C218" s="324"/>
      <c r="D218" s="324"/>
      <c r="E218" s="325"/>
      <c r="F218" s="325"/>
      <c r="G218" s="314">
        <f t="shared" si="12"/>
        <v>0</v>
      </c>
    </row>
    <row r="219" spans="1:7">
      <c r="A219" s="327" t="s">
        <v>128</v>
      </c>
      <c r="B219" s="312"/>
      <c r="C219" s="324"/>
      <c r="D219" s="324"/>
      <c r="E219" s="325"/>
      <c r="F219" s="325"/>
      <c r="G219" s="314">
        <f t="shared" si="12"/>
        <v>0</v>
      </c>
    </row>
    <row r="220" spans="1:7">
      <c r="A220" s="327" t="s">
        <v>129</v>
      </c>
      <c r="B220" s="312"/>
      <c r="C220" s="324"/>
      <c r="D220" s="324"/>
      <c r="E220" s="325"/>
      <c r="F220" s="325"/>
      <c r="G220" s="314">
        <f t="shared" si="12"/>
        <v>0</v>
      </c>
    </row>
    <row r="221" spans="1:7">
      <c r="A221" s="327" t="s">
        <v>130</v>
      </c>
      <c r="B221" s="312"/>
      <c r="C221" s="324"/>
      <c r="D221" s="324"/>
      <c r="E221" s="325"/>
      <c r="F221" s="325"/>
      <c r="G221" s="314">
        <f t="shared" si="12"/>
        <v>0</v>
      </c>
    </row>
    <row r="222" spans="1:7">
      <c r="A222" s="327" t="s">
        <v>131</v>
      </c>
      <c r="B222" s="312"/>
      <c r="C222" s="324"/>
      <c r="D222" s="324"/>
      <c r="E222" s="325"/>
      <c r="F222" s="325"/>
      <c r="G222" s="314">
        <f t="shared" si="12"/>
        <v>0</v>
      </c>
    </row>
    <row r="223" spans="1:7">
      <c r="A223" s="327" t="s">
        <v>132</v>
      </c>
      <c r="B223" s="312"/>
      <c r="C223" s="324"/>
      <c r="D223" s="324"/>
      <c r="E223" s="325"/>
      <c r="F223" s="325"/>
      <c r="G223" s="314">
        <f t="shared" si="12"/>
        <v>0</v>
      </c>
    </row>
    <row r="224" spans="1:7">
      <c r="A224" s="327" t="s">
        <v>133</v>
      </c>
      <c r="B224" s="312"/>
      <c r="C224" s="324"/>
      <c r="D224" s="324"/>
      <c r="E224" s="325"/>
      <c r="F224" s="325"/>
      <c r="G224" s="314">
        <f t="shared" si="12"/>
        <v>0</v>
      </c>
    </row>
    <row r="225" spans="1:7">
      <c r="A225" s="327" t="s">
        <v>134</v>
      </c>
      <c r="B225" s="312"/>
      <c r="C225" s="324"/>
      <c r="D225" s="324"/>
      <c r="E225" s="325"/>
      <c r="F225" s="325"/>
      <c r="G225" s="314">
        <f t="shared" si="12"/>
        <v>0</v>
      </c>
    </row>
    <row r="226" spans="1:7">
      <c r="A226" s="328" t="s">
        <v>135</v>
      </c>
      <c r="B226" s="312"/>
      <c r="C226" s="324"/>
      <c r="D226" s="324"/>
      <c r="E226" s="325"/>
      <c r="F226" s="325"/>
      <c r="G226" s="314">
        <f>C226+D226-E226-F226</f>
        <v>0</v>
      </c>
    </row>
    <row r="227" spans="1:7">
      <c r="A227" s="328" t="s">
        <v>136</v>
      </c>
      <c r="B227" s="312"/>
      <c r="C227" s="324"/>
      <c r="D227" s="324"/>
      <c r="E227" s="325"/>
      <c r="F227" s="325"/>
      <c r="G227" s="314">
        <f>C227+D227-E227-F227</f>
        <v>0</v>
      </c>
    </row>
    <row r="228" spans="1:7">
      <c r="A228" s="326" t="s">
        <v>137</v>
      </c>
      <c r="B228" s="312"/>
      <c r="C228" s="324"/>
      <c r="D228" s="324"/>
      <c r="E228" s="325"/>
      <c r="F228" s="325"/>
      <c r="G228" s="314">
        <f t="shared" si="12"/>
        <v>0</v>
      </c>
    </row>
    <row r="229" spans="1:7">
      <c r="A229" s="326" t="s">
        <v>138</v>
      </c>
      <c r="B229" s="312"/>
      <c r="C229" s="324"/>
      <c r="D229" s="324"/>
      <c r="E229" s="325"/>
      <c r="F229" s="325"/>
      <c r="G229" s="314">
        <f t="shared" si="12"/>
        <v>0</v>
      </c>
    </row>
    <row r="230" spans="1:7">
      <c r="A230" s="328" t="s">
        <v>139</v>
      </c>
      <c r="B230" s="312"/>
      <c r="C230" s="324"/>
      <c r="D230" s="324"/>
      <c r="E230" s="325"/>
      <c r="F230" s="325"/>
      <c r="G230" s="314">
        <f t="shared" si="12"/>
        <v>0</v>
      </c>
    </row>
    <row r="231" spans="1:7">
      <c r="A231" s="328" t="s">
        <v>140</v>
      </c>
      <c r="B231" s="312"/>
      <c r="C231" s="324"/>
      <c r="D231" s="324"/>
      <c r="E231" s="325"/>
      <c r="F231" s="325"/>
      <c r="G231" s="314">
        <f t="shared" si="12"/>
        <v>0</v>
      </c>
    </row>
    <row r="232" spans="1:7" ht="14.25" thickBot="1">
      <c r="A232" s="329" t="s">
        <v>141</v>
      </c>
      <c r="B232" s="317"/>
      <c r="C232" s="330"/>
      <c r="D232" s="330"/>
      <c r="E232" s="325"/>
      <c r="F232" s="325"/>
      <c r="G232" s="314">
        <f t="shared" si="12"/>
        <v>0</v>
      </c>
    </row>
    <row r="233" spans="1:7" ht="14.25" thickBot="1">
      <c r="A233" s="331" t="s">
        <v>142</v>
      </c>
      <c r="B233" s="332"/>
      <c r="C233" s="333">
        <f>SUM(C203:C212)</f>
        <v>0</v>
      </c>
      <c r="D233" s="333">
        <f>SUM(D203:D212)</f>
        <v>0</v>
      </c>
      <c r="E233" s="333">
        <f>SUM(E203:E212)</f>
        <v>0</v>
      </c>
      <c r="F233" s="333">
        <f>SUM(F203:F212)</f>
        <v>0</v>
      </c>
      <c r="G233" s="334">
        <f>SUM(G203:G212)</f>
        <v>0</v>
      </c>
    </row>
    <row r="234" spans="1:7">
      <c r="A234" s="335"/>
      <c r="B234" s="336"/>
      <c r="C234" s="337"/>
      <c r="D234" s="337"/>
      <c r="E234" s="337"/>
      <c r="F234" s="337"/>
      <c r="G234" s="337"/>
    </row>
    <row r="235" spans="1:7">
      <c r="A235" s="335"/>
      <c r="B235" s="336"/>
      <c r="C235" s="337"/>
      <c r="D235" s="337"/>
      <c r="E235" s="337"/>
      <c r="F235" s="337"/>
      <c r="G235" s="337"/>
    </row>
    <row r="236" spans="1:7">
      <c r="A236" s="335"/>
      <c r="B236" s="336"/>
      <c r="C236" s="337"/>
      <c r="D236" s="337"/>
      <c r="E236" s="337"/>
      <c r="F236" s="337"/>
      <c r="G236" s="337"/>
    </row>
    <row r="237" spans="1:7">
      <c r="A237" s="335"/>
      <c r="B237" s="336"/>
      <c r="C237" s="337"/>
      <c r="D237" s="337"/>
      <c r="E237" s="337"/>
      <c r="F237" s="337"/>
      <c r="G237" s="337"/>
    </row>
    <row r="238" spans="1:7">
      <c r="A238" s="335"/>
      <c r="B238" s="336"/>
      <c r="C238" s="337"/>
      <c r="D238" s="337"/>
      <c r="E238" s="337"/>
      <c r="F238" s="337"/>
      <c r="G238" s="337"/>
    </row>
    <row r="239" spans="1:7">
      <c r="A239" s="335"/>
      <c r="B239" s="336"/>
      <c r="C239" s="337"/>
      <c r="D239" s="337"/>
      <c r="E239" s="337"/>
      <c r="F239" s="337"/>
      <c r="G239" s="337"/>
    </row>
    <row r="240" spans="1:7">
      <c r="A240" s="335"/>
      <c r="B240" s="336"/>
      <c r="C240" s="337"/>
      <c r="D240" s="337"/>
      <c r="E240" s="337"/>
      <c r="F240" s="337"/>
      <c r="G240" s="337"/>
    </row>
    <row r="241" spans="1:7">
      <c r="A241" s="335"/>
      <c r="B241" s="336"/>
      <c r="C241" s="337"/>
      <c r="D241" s="337"/>
      <c r="E241" s="337"/>
      <c r="F241" s="337"/>
      <c r="G241" s="337"/>
    </row>
    <row r="242" spans="1:7">
      <c r="A242" s="335"/>
      <c r="B242" s="336"/>
      <c r="C242" s="337"/>
      <c r="D242" s="337"/>
      <c r="E242" s="337"/>
      <c r="F242" s="337"/>
      <c r="G242" s="337"/>
    </row>
    <row r="243" spans="1:7" ht="14.25">
      <c r="A243" s="201" t="s">
        <v>143</v>
      </c>
      <c r="B243" s="201"/>
      <c r="C243" s="201"/>
    </row>
    <row r="244" spans="1:7" ht="15.75" thickBot="1">
      <c r="A244" s="338"/>
      <c r="B244" s="338"/>
      <c r="C244" s="338"/>
    </row>
    <row r="245" spans="1:7" ht="28.5" customHeight="1" thickBot="1">
      <c r="A245" s="331" t="s">
        <v>34</v>
      </c>
      <c r="B245" s="339"/>
      <c r="C245" s="340" t="s">
        <v>55</v>
      </c>
      <c r="D245" s="341" t="s">
        <v>56</v>
      </c>
    </row>
    <row r="246" spans="1:7" ht="14.25" thickBot="1">
      <c r="A246" s="331" t="s">
        <v>144</v>
      </c>
      <c r="B246" s="339"/>
      <c r="C246" s="340"/>
      <c r="D246" s="341"/>
    </row>
    <row r="247" spans="1:7">
      <c r="A247" s="342" t="s">
        <v>145</v>
      </c>
      <c r="B247" s="343"/>
      <c r="C247" s="344"/>
      <c r="D247" s="345"/>
    </row>
    <row r="248" spans="1:7">
      <c r="A248" s="346" t="s">
        <v>146</v>
      </c>
      <c r="B248" s="347"/>
      <c r="C248" s="348"/>
      <c r="D248" s="349"/>
    </row>
    <row r="249" spans="1:7" ht="14.25" thickBot="1">
      <c r="A249" s="350" t="s">
        <v>147</v>
      </c>
      <c r="B249" s="351"/>
      <c r="C249" s="348"/>
      <c r="D249" s="349"/>
    </row>
    <row r="250" spans="1:7" ht="26.25" customHeight="1" thickBot="1">
      <c r="A250" s="331" t="s">
        <v>148</v>
      </c>
      <c r="B250" s="339"/>
      <c r="C250" s="352">
        <f>SUM(C251:C253)</f>
        <v>0</v>
      </c>
      <c r="D250" s="353">
        <f>SUM(D251:D253)</f>
        <v>0</v>
      </c>
    </row>
    <row r="251" spans="1:7" ht="25.5" customHeight="1">
      <c r="A251" s="342" t="s">
        <v>145</v>
      </c>
      <c r="B251" s="343"/>
      <c r="C251" s="344"/>
      <c r="D251" s="345"/>
    </row>
    <row r="252" spans="1:7">
      <c r="A252" s="346" t="s">
        <v>146</v>
      </c>
      <c r="B252" s="347"/>
      <c r="C252" s="348"/>
      <c r="D252" s="349"/>
    </row>
    <row r="253" spans="1:7" ht="14.25" thickBot="1">
      <c r="A253" s="350" t="s">
        <v>147</v>
      </c>
      <c r="B253" s="351"/>
      <c r="C253" s="348"/>
      <c r="D253" s="349"/>
    </row>
    <row r="254" spans="1:7" ht="26.25" customHeight="1" thickBot="1">
      <c r="A254" s="331" t="s">
        <v>149</v>
      </c>
      <c r="B254" s="339"/>
      <c r="C254" s="354">
        <f>SUM(C255:C257)</f>
        <v>0</v>
      </c>
      <c r="D254" s="355">
        <f>SUM(D255:D257)</f>
        <v>0</v>
      </c>
    </row>
    <row r="255" spans="1:7" ht="25.5" customHeight="1">
      <c r="A255" s="342" t="s">
        <v>145</v>
      </c>
      <c r="B255" s="343"/>
      <c r="C255" s="344"/>
      <c r="D255" s="345"/>
    </row>
    <row r="256" spans="1:7">
      <c r="A256" s="346" t="s">
        <v>146</v>
      </c>
      <c r="B256" s="347"/>
      <c r="C256" s="348"/>
      <c r="D256" s="349"/>
    </row>
    <row r="257" spans="1:4" ht="14.25" thickBot="1">
      <c r="A257" s="350" t="s">
        <v>147</v>
      </c>
      <c r="B257" s="351"/>
      <c r="C257" s="348"/>
      <c r="D257" s="349"/>
    </row>
    <row r="258" spans="1:4" ht="14.25" thickBot="1">
      <c r="A258" s="331" t="s">
        <v>150</v>
      </c>
      <c r="B258" s="339"/>
      <c r="C258" s="356">
        <f>C250+C254</f>
        <v>0</v>
      </c>
      <c r="D258" s="355">
        <f>D250+D254</f>
        <v>0</v>
      </c>
    </row>
    <row r="262" spans="1:4" ht="60.75" customHeight="1">
      <c r="A262" s="201" t="s">
        <v>151</v>
      </c>
      <c r="B262" s="201"/>
      <c r="C262" s="201"/>
      <c r="D262" s="202"/>
    </row>
    <row r="263" spans="1:4" ht="14.25" thickBot="1">
      <c r="A263" s="357"/>
      <c r="B263" s="357"/>
      <c r="C263" s="357"/>
    </row>
    <row r="264" spans="1:4" ht="27.75" customHeight="1" thickBot="1">
      <c r="A264" s="358" t="s">
        <v>152</v>
      </c>
      <c r="B264" s="359"/>
      <c r="C264" s="210" t="s">
        <v>107</v>
      </c>
      <c r="D264" s="360" t="s">
        <v>111</v>
      </c>
    </row>
    <row r="265" spans="1:4" ht="25.5" customHeight="1">
      <c r="A265" s="361" t="s">
        <v>153</v>
      </c>
      <c r="B265" s="362"/>
      <c r="C265" s="363"/>
      <c r="D265" s="364"/>
    </row>
    <row r="266" spans="1:4" ht="26.25" customHeight="1" thickBot="1">
      <c r="A266" s="365" t="s">
        <v>154</v>
      </c>
      <c r="B266" s="366"/>
      <c r="C266" s="367"/>
      <c r="D266" s="368"/>
    </row>
    <row r="267" spans="1:4" ht="14.25" thickBot="1">
      <c r="A267" s="369" t="s">
        <v>142</v>
      </c>
      <c r="B267" s="370"/>
      <c r="C267" s="371">
        <f>SUM(C265:C266)</f>
        <v>0</v>
      </c>
      <c r="D267" s="372">
        <f>SUM(D265:D266)</f>
        <v>0</v>
      </c>
    </row>
    <row r="268" spans="1:4">
      <c r="A268" s="373"/>
      <c r="B268" s="373"/>
      <c r="C268" s="374"/>
      <c r="D268" s="374"/>
    </row>
    <row r="269" spans="1:4">
      <c r="A269" s="373"/>
      <c r="B269" s="373"/>
      <c r="C269" s="374"/>
      <c r="D269" s="374"/>
    </row>
    <row r="270" spans="1:4" ht="49.9" customHeight="1">
      <c r="A270" s="373"/>
      <c r="B270" s="373"/>
      <c r="C270" s="374"/>
      <c r="D270" s="374"/>
    </row>
    <row r="271" spans="1:4">
      <c r="A271" s="373"/>
      <c r="B271" s="373"/>
      <c r="C271" s="374"/>
      <c r="D271" s="374"/>
    </row>
    <row r="272" spans="1:4">
      <c r="A272" s="373"/>
      <c r="B272" s="373"/>
      <c r="C272" s="374"/>
      <c r="D272" s="374"/>
    </row>
    <row r="273" spans="1:5">
      <c r="A273" s="373"/>
      <c r="B273" s="373"/>
      <c r="C273" s="374"/>
      <c r="D273" s="374"/>
    </row>
    <row r="274" spans="1:5">
      <c r="A274" s="373"/>
      <c r="B274" s="373"/>
      <c r="C274" s="374"/>
      <c r="D274" s="374"/>
    </row>
    <row r="275" spans="1:5">
      <c r="A275" s="373"/>
      <c r="B275" s="373"/>
      <c r="C275" s="374"/>
      <c r="D275" s="374"/>
    </row>
    <row r="276" spans="1:5">
      <c r="A276" s="373"/>
      <c r="B276" s="373"/>
      <c r="C276" s="374"/>
      <c r="D276" s="374"/>
    </row>
    <row r="277" spans="1:5">
      <c r="A277" s="373"/>
      <c r="B277" s="373"/>
      <c r="C277" s="374"/>
      <c r="D277" s="374"/>
    </row>
    <row r="278" spans="1:5">
      <c r="A278" s="373"/>
      <c r="B278" s="373"/>
      <c r="C278" s="374"/>
      <c r="D278" s="374"/>
    </row>
    <row r="280" spans="1:5" ht="14.25">
      <c r="A280" s="375" t="s">
        <v>155</v>
      </c>
      <c r="B280" s="375"/>
      <c r="C280" s="375"/>
      <c r="D280" s="375"/>
      <c r="E280" s="375"/>
    </row>
    <row r="281" spans="1:5" ht="14.25" thickBot="1">
      <c r="A281" s="376"/>
      <c r="B281" s="377"/>
      <c r="C281" s="377"/>
      <c r="D281" s="377"/>
      <c r="E281" s="377"/>
    </row>
    <row r="282" spans="1:5" ht="14.25" thickBot="1">
      <c r="A282" s="378" t="s">
        <v>156</v>
      </c>
      <c r="B282" s="379" t="s">
        <v>157</v>
      </c>
      <c r="C282" s="380"/>
      <c r="D282" s="379" t="s">
        <v>158</v>
      </c>
      <c r="E282" s="380"/>
    </row>
    <row r="283" spans="1:5" ht="14.25" thickBot="1">
      <c r="A283" s="381"/>
      <c r="B283" s="382" t="s">
        <v>159</v>
      </c>
      <c r="C283" s="383" t="s">
        <v>160</v>
      </c>
      <c r="D283" s="384" t="s">
        <v>161</v>
      </c>
      <c r="E283" s="383" t="s">
        <v>162</v>
      </c>
    </row>
    <row r="284" spans="1:5" ht="14.25" thickBot="1">
      <c r="A284" s="385" t="s">
        <v>163</v>
      </c>
      <c r="B284" s="379"/>
      <c r="C284" s="386"/>
      <c r="D284" s="386"/>
      <c r="E284" s="387"/>
    </row>
    <row r="285" spans="1:5">
      <c r="A285" s="388" t="s">
        <v>164</v>
      </c>
      <c r="B285" s="389"/>
      <c r="C285" s="389"/>
      <c r="D285" s="390"/>
      <c r="E285" s="389"/>
    </row>
    <row r="286" spans="1:5" ht="25.5">
      <c r="A286" s="388" t="s">
        <v>165</v>
      </c>
      <c r="B286" s="389"/>
      <c r="C286" s="389"/>
      <c r="D286" s="390"/>
      <c r="E286" s="389"/>
    </row>
    <row r="287" spans="1:5" ht="14.25" thickBot="1">
      <c r="A287" s="388" t="s">
        <v>166</v>
      </c>
      <c r="B287" s="389"/>
      <c r="C287" s="389"/>
      <c r="D287" s="390"/>
      <c r="E287" s="389"/>
    </row>
    <row r="288" spans="1:5" ht="14.25" thickBot="1">
      <c r="A288" s="391" t="s">
        <v>142</v>
      </c>
      <c r="B288" s="238">
        <f>SUM(B285:B287)</f>
        <v>0</v>
      </c>
      <c r="C288" s="238">
        <f>SUM(C285:C287)</f>
        <v>0</v>
      </c>
      <c r="D288" s="238">
        <f>SUM(D285:D287)</f>
        <v>0</v>
      </c>
      <c r="E288" s="238">
        <f>SUM(E285:E287)</f>
        <v>0</v>
      </c>
    </row>
    <row r="289" spans="1:7" ht="14.25" thickBot="1">
      <c r="A289" s="385" t="s">
        <v>167</v>
      </c>
      <c r="B289" s="379"/>
      <c r="C289" s="386"/>
      <c r="D289" s="386"/>
      <c r="E289" s="387"/>
    </row>
    <row r="290" spans="1:7">
      <c r="A290" s="388" t="s">
        <v>164</v>
      </c>
      <c r="B290" s="389"/>
      <c r="C290" s="389"/>
      <c r="D290" s="390"/>
      <c r="E290" s="389"/>
    </row>
    <row r="291" spans="1:7" ht="25.5">
      <c r="A291" s="388" t="s">
        <v>165</v>
      </c>
      <c r="B291" s="389"/>
      <c r="C291" s="389"/>
      <c r="D291" s="390"/>
      <c r="E291" s="389"/>
    </row>
    <row r="292" spans="1:7">
      <c r="A292" s="388" t="s">
        <v>166</v>
      </c>
      <c r="B292" s="389"/>
      <c r="C292" s="389"/>
      <c r="D292" s="390"/>
      <c r="E292" s="389"/>
    </row>
    <row r="293" spans="1:7" ht="14.25" thickBot="1">
      <c r="A293" s="388" t="s">
        <v>168</v>
      </c>
      <c r="B293" s="392"/>
      <c r="C293" s="392"/>
      <c r="D293" s="393"/>
      <c r="E293" s="392"/>
    </row>
    <row r="294" spans="1:7" ht="14.25" thickBot="1">
      <c r="A294" s="394" t="s">
        <v>142</v>
      </c>
      <c r="B294" s="238">
        <f>SUM(B290:B293)</f>
        <v>0</v>
      </c>
      <c r="C294" s="238">
        <f>SUM(C290:C293)</f>
        <v>0</v>
      </c>
      <c r="D294" s="238">
        <f>SUM(D290:D293)</f>
        <v>0</v>
      </c>
      <c r="E294" s="238">
        <f>SUM(E290:E293)</f>
        <v>0</v>
      </c>
    </row>
    <row r="297" spans="1:7" ht="29.25" customHeight="1">
      <c r="A297" s="201" t="s">
        <v>169</v>
      </c>
      <c r="B297" s="201"/>
      <c r="C297" s="201"/>
      <c r="D297" s="202"/>
      <c r="G297" s="395"/>
    </row>
    <row r="298" spans="1:7" ht="14.25" thickBot="1">
      <c r="A298" s="396"/>
      <c r="B298" s="397"/>
      <c r="C298" s="397"/>
      <c r="G298" s="395"/>
    </row>
    <row r="299" spans="1:7" ht="64.5" thickBot="1">
      <c r="A299" s="206" t="s">
        <v>170</v>
      </c>
      <c r="B299" s="239"/>
      <c r="C299" s="210" t="s">
        <v>107</v>
      </c>
      <c r="D299" s="360" t="s">
        <v>56</v>
      </c>
      <c r="E299" s="360" t="s">
        <v>171</v>
      </c>
      <c r="G299" s="398"/>
    </row>
    <row r="300" spans="1:7" ht="25.5" customHeight="1">
      <c r="A300" s="399" t="s">
        <v>172</v>
      </c>
      <c r="B300" s="400"/>
      <c r="C300" s="401"/>
      <c r="D300" s="402"/>
      <c r="E300" s="402"/>
      <c r="G300" s="398"/>
    </row>
    <row r="301" spans="1:7" ht="14.25">
      <c r="A301" s="403" t="s">
        <v>173</v>
      </c>
      <c r="B301" s="404"/>
      <c r="C301" s="405"/>
      <c r="D301" s="349"/>
      <c r="E301" s="349"/>
      <c r="G301" s="398"/>
    </row>
    <row r="302" spans="1:7" ht="25.5" customHeight="1">
      <c r="A302" s="406" t="s">
        <v>174</v>
      </c>
      <c r="B302" s="407"/>
      <c r="C302" s="408"/>
      <c r="D302" s="409"/>
      <c r="E302" s="409"/>
      <c r="G302" s="410"/>
    </row>
    <row r="303" spans="1:7" ht="14.25">
      <c r="A303" s="411" t="s">
        <v>175</v>
      </c>
      <c r="B303" s="412"/>
      <c r="C303" s="405"/>
      <c r="D303" s="349"/>
      <c r="E303" s="349"/>
      <c r="G303" s="398"/>
    </row>
    <row r="304" spans="1:7" ht="14.25">
      <c r="A304" s="403" t="s">
        <v>176</v>
      </c>
      <c r="B304" s="404"/>
      <c r="C304" s="413"/>
      <c r="D304" s="414"/>
      <c r="E304" s="414"/>
      <c r="G304" s="398"/>
    </row>
    <row r="305" spans="1:7" ht="14.25">
      <c r="A305" s="403" t="s">
        <v>177</v>
      </c>
      <c r="B305" s="404"/>
      <c r="C305" s="413"/>
      <c r="D305" s="414"/>
      <c r="E305" s="414"/>
      <c r="G305" s="398"/>
    </row>
    <row r="306" spans="1:7" ht="29.25" customHeight="1">
      <c r="A306" s="403" t="s">
        <v>178</v>
      </c>
      <c r="B306" s="404"/>
      <c r="C306" s="415"/>
      <c r="D306" s="414"/>
      <c r="E306" s="414"/>
      <c r="G306" s="398"/>
    </row>
    <row r="307" spans="1:7">
      <c r="A307" s="403" t="s">
        <v>179</v>
      </c>
      <c r="B307" s="404"/>
      <c r="C307" s="416"/>
      <c r="D307" s="349"/>
      <c r="E307" s="349"/>
    </row>
    <row r="308" spans="1:7" ht="14.25" thickBot="1">
      <c r="A308" s="417" t="s">
        <v>17</v>
      </c>
      <c r="B308" s="418"/>
      <c r="C308" s="419"/>
      <c r="D308" s="420"/>
      <c r="E308" s="420"/>
    </row>
    <row r="309" spans="1:7" ht="14.25" thickBot="1">
      <c r="A309" s="421" t="s">
        <v>102</v>
      </c>
      <c r="B309" s="422"/>
      <c r="C309" s="423">
        <f>C300+C301+C303+C307</f>
        <v>0</v>
      </c>
      <c r="D309" s="424">
        <f>D300+D301+D303+D307</f>
        <v>0</v>
      </c>
      <c r="E309" s="424"/>
    </row>
    <row r="310" spans="1:7">
      <c r="A310" s="425"/>
      <c r="B310" s="425"/>
      <c r="C310" s="426"/>
      <c r="D310" s="426"/>
      <c r="E310" s="426"/>
    </row>
    <row r="311" spans="1:7">
      <c r="A311" s="425"/>
      <c r="B311" s="425"/>
      <c r="C311" s="426"/>
      <c r="D311" s="426"/>
      <c r="E311" s="426"/>
    </row>
    <row r="312" spans="1:7">
      <c r="A312" s="425"/>
      <c r="B312" s="425"/>
      <c r="C312" s="426"/>
      <c r="D312" s="426"/>
      <c r="E312" s="426"/>
    </row>
    <row r="313" spans="1:7">
      <c r="A313" s="425"/>
      <c r="B313" s="425"/>
      <c r="C313" s="426"/>
      <c r="D313" s="426"/>
      <c r="E313" s="426"/>
    </row>
    <row r="314" spans="1:7">
      <c r="A314" s="425"/>
      <c r="B314" s="425"/>
      <c r="C314" s="426"/>
      <c r="D314" s="426"/>
      <c r="E314" s="426"/>
    </row>
    <row r="315" spans="1:7">
      <c r="A315" s="425"/>
      <c r="B315" s="425"/>
      <c r="C315" s="426"/>
      <c r="D315" s="426"/>
      <c r="E315" s="426"/>
    </row>
    <row r="316" spans="1:7">
      <c r="A316" s="425"/>
      <c r="B316" s="425"/>
      <c r="C316" s="426"/>
      <c r="D316" s="426"/>
      <c r="E316" s="426"/>
    </row>
    <row r="317" spans="1:7">
      <c r="A317" s="425"/>
      <c r="B317" s="425"/>
      <c r="C317" s="426"/>
      <c r="D317" s="426"/>
      <c r="E317" s="426"/>
    </row>
    <row r="318" spans="1:7">
      <c r="A318" s="425"/>
      <c r="B318" s="425"/>
      <c r="C318" s="426"/>
      <c r="D318" s="426"/>
      <c r="E318" s="426"/>
    </row>
    <row r="319" spans="1:7">
      <c r="A319" s="425"/>
      <c r="B319" s="425"/>
      <c r="C319" s="426"/>
      <c r="D319" s="426"/>
      <c r="E319" s="426"/>
    </row>
    <row r="320" spans="1:7" ht="14.25">
      <c r="A320" s="297" t="s">
        <v>180</v>
      </c>
      <c r="B320" s="297"/>
      <c r="C320" s="297"/>
      <c r="D320" s="297"/>
    </row>
    <row r="321" spans="1:4" ht="14.25" thickBot="1">
      <c r="A321" s="298"/>
      <c r="B321" s="299"/>
      <c r="C321" s="300"/>
      <c r="D321" s="300"/>
    </row>
    <row r="322" spans="1:4" ht="25.5" customHeight="1" thickBot="1">
      <c r="A322" s="427" t="s">
        <v>106</v>
      </c>
      <c r="B322" s="428"/>
      <c r="C322" s="303" t="s">
        <v>107</v>
      </c>
      <c r="D322" s="306" t="s">
        <v>111</v>
      </c>
    </row>
    <row r="323" spans="1:4" ht="32.25" customHeight="1" thickBot="1">
      <c r="A323" s="429" t="s">
        <v>181</v>
      </c>
      <c r="B323" s="380"/>
      <c r="C323" s="430"/>
      <c r="D323" s="431"/>
    </row>
    <row r="324" spans="1:4" ht="14.25" thickBot="1">
      <c r="A324" s="429" t="s">
        <v>182</v>
      </c>
      <c r="B324" s="380"/>
      <c r="C324" s="430"/>
      <c r="D324" s="431"/>
    </row>
    <row r="325" spans="1:4" ht="14.25" thickBot="1">
      <c r="A325" s="429" t="s">
        <v>183</v>
      </c>
      <c r="B325" s="380"/>
      <c r="C325" s="430"/>
      <c r="D325" s="431"/>
    </row>
    <row r="326" spans="1:4" ht="25.5" customHeight="1" thickBot="1">
      <c r="A326" s="429" t="s">
        <v>184</v>
      </c>
      <c r="B326" s="380"/>
      <c r="C326" s="430"/>
      <c r="D326" s="431"/>
    </row>
    <row r="327" spans="1:4" ht="27" customHeight="1" thickBot="1">
      <c r="A327" s="429" t="s">
        <v>185</v>
      </c>
      <c r="B327" s="380"/>
      <c r="C327" s="430"/>
      <c r="D327" s="431"/>
    </row>
    <row r="328" spans="1:4" ht="14.25" thickBot="1">
      <c r="A328" s="432" t="s">
        <v>186</v>
      </c>
      <c r="B328" s="380"/>
      <c r="C328" s="430"/>
      <c r="D328" s="431"/>
    </row>
    <row r="329" spans="1:4" ht="29.25" customHeight="1" thickBot="1">
      <c r="A329" s="432" t="s">
        <v>187</v>
      </c>
      <c r="B329" s="380"/>
      <c r="C329" s="430"/>
      <c r="D329" s="431"/>
    </row>
    <row r="330" spans="1:4" ht="25.5" customHeight="1" thickBot="1">
      <c r="A330" s="432" t="s">
        <v>188</v>
      </c>
      <c r="B330" s="380"/>
      <c r="C330" s="430"/>
      <c r="D330" s="431"/>
    </row>
    <row r="331" spans="1:4" ht="14.25" thickBot="1">
      <c r="A331" s="432" t="s">
        <v>189</v>
      </c>
      <c r="B331" s="433"/>
      <c r="C331" s="434">
        <f>SUM(C332:C351)</f>
        <v>0</v>
      </c>
      <c r="D331" s="435">
        <f>SUM(D332:D351)</f>
        <v>0</v>
      </c>
    </row>
    <row r="332" spans="1:4">
      <c r="A332" s="436" t="s">
        <v>122</v>
      </c>
      <c r="B332" s="308"/>
      <c r="C332" s="437"/>
      <c r="D332" s="438"/>
    </row>
    <row r="333" spans="1:4">
      <c r="A333" s="323" t="s">
        <v>123</v>
      </c>
      <c r="B333" s="312"/>
      <c r="C333" s="439"/>
      <c r="D333" s="438"/>
    </row>
    <row r="334" spans="1:4">
      <c r="A334" s="327" t="s">
        <v>124</v>
      </c>
      <c r="B334" s="312"/>
      <c r="C334" s="439"/>
      <c r="D334" s="438"/>
    </row>
    <row r="335" spans="1:4" ht="24.75" customHeight="1">
      <c r="A335" s="326" t="s">
        <v>125</v>
      </c>
      <c r="B335" s="312"/>
      <c r="C335" s="439"/>
      <c r="D335" s="438"/>
    </row>
    <row r="336" spans="1:4">
      <c r="A336" s="327" t="s">
        <v>126</v>
      </c>
      <c r="B336" s="312"/>
      <c r="C336" s="439"/>
      <c r="D336" s="438"/>
    </row>
    <row r="337" spans="1:4">
      <c r="A337" s="327" t="s">
        <v>127</v>
      </c>
      <c r="B337" s="312"/>
      <c r="C337" s="439"/>
      <c r="D337" s="438"/>
    </row>
    <row r="338" spans="1:4">
      <c r="A338" s="327" t="s">
        <v>128</v>
      </c>
      <c r="B338" s="312"/>
      <c r="C338" s="439"/>
      <c r="D338" s="438"/>
    </row>
    <row r="339" spans="1:4">
      <c r="A339" s="327" t="s">
        <v>129</v>
      </c>
      <c r="B339" s="312"/>
      <c r="C339" s="324"/>
      <c r="D339" s="440"/>
    </row>
    <row r="340" spans="1:4">
      <c r="A340" s="327" t="s">
        <v>130</v>
      </c>
      <c r="B340" s="312"/>
      <c r="C340" s="324"/>
      <c r="D340" s="440"/>
    </row>
    <row r="341" spans="1:4">
      <c r="A341" s="327" t="s">
        <v>131</v>
      </c>
      <c r="B341" s="312"/>
      <c r="C341" s="324"/>
      <c r="D341" s="440"/>
    </row>
    <row r="342" spans="1:4">
      <c r="A342" s="327" t="s">
        <v>132</v>
      </c>
      <c r="B342" s="312"/>
      <c r="C342" s="324"/>
      <c r="D342" s="440"/>
    </row>
    <row r="343" spans="1:4">
      <c r="A343" s="327" t="s">
        <v>133</v>
      </c>
      <c r="B343" s="312"/>
      <c r="C343" s="324"/>
      <c r="D343" s="440"/>
    </row>
    <row r="344" spans="1:4">
      <c r="A344" s="327" t="s">
        <v>134</v>
      </c>
      <c r="B344" s="312"/>
      <c r="C344" s="324"/>
      <c r="D344" s="440"/>
    </row>
    <row r="345" spans="1:4">
      <c r="A345" s="328" t="s">
        <v>135</v>
      </c>
      <c r="B345" s="312"/>
      <c r="C345" s="324"/>
      <c r="D345" s="440"/>
    </row>
    <row r="346" spans="1:4">
      <c r="A346" s="328" t="s">
        <v>136</v>
      </c>
      <c r="B346" s="312"/>
      <c r="C346" s="324"/>
      <c r="D346" s="440"/>
    </row>
    <row r="347" spans="1:4">
      <c r="A347" s="326" t="s">
        <v>137</v>
      </c>
      <c r="B347" s="312"/>
      <c r="C347" s="324"/>
      <c r="D347" s="440"/>
    </row>
    <row r="348" spans="1:4">
      <c r="A348" s="326" t="s">
        <v>138</v>
      </c>
      <c r="B348" s="312"/>
      <c r="C348" s="324"/>
      <c r="D348" s="440"/>
    </row>
    <row r="349" spans="1:4">
      <c r="A349" s="328" t="s">
        <v>139</v>
      </c>
      <c r="B349" s="312"/>
      <c r="C349" s="324"/>
      <c r="D349" s="440"/>
    </row>
    <row r="350" spans="1:4">
      <c r="A350" s="328" t="s">
        <v>140</v>
      </c>
      <c r="B350" s="312"/>
      <c r="C350" s="324"/>
      <c r="D350" s="440"/>
    </row>
    <row r="351" spans="1:4" ht="14.25" thickBot="1">
      <c r="A351" s="329" t="s">
        <v>141</v>
      </c>
      <c r="B351" s="317"/>
      <c r="C351" s="330"/>
      <c r="D351" s="440"/>
    </row>
    <row r="352" spans="1:4" ht="14.25" thickBot="1">
      <c r="A352" s="331" t="s">
        <v>142</v>
      </c>
      <c r="B352" s="380"/>
      <c r="C352" s="355">
        <f>SUM(C323:C333)</f>
        <v>0</v>
      </c>
      <c r="D352" s="355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441"/>
      <c r="B362" s="442"/>
      <c r="C362" s="442"/>
      <c r="D362"/>
    </row>
    <row r="363" spans="1:8" ht="14.25">
      <c r="A363" s="443"/>
      <c r="B363" s="444"/>
      <c r="C363" s="444"/>
      <c r="D363"/>
    </row>
    <row r="364" spans="1:8" ht="14.25">
      <c r="A364" s="445" t="s">
        <v>190</v>
      </c>
      <c r="B364" s="445"/>
      <c r="C364" s="445"/>
    </row>
    <row r="365" spans="1:8" ht="12.75" customHeight="1" thickBot="1">
      <c r="A365" s="446"/>
      <c r="B365" s="300"/>
      <c r="C365" s="300"/>
    </row>
    <row r="366" spans="1:8" ht="14.25" thickBot="1">
      <c r="A366" s="331" t="s">
        <v>191</v>
      </c>
      <c r="B366" s="447"/>
      <c r="C366" s="448" t="s">
        <v>55</v>
      </c>
      <c r="D366" s="306" t="s">
        <v>56</v>
      </c>
      <c r="G366" s="449"/>
      <c r="H366" s="449"/>
    </row>
    <row r="367" spans="1:8" ht="14.25" thickBot="1">
      <c r="A367" s="450" t="s">
        <v>192</v>
      </c>
      <c r="B367" s="451"/>
      <c r="C367" s="423">
        <f>SUM(C368:C377)</f>
        <v>0</v>
      </c>
      <c r="D367" s="452">
        <f>SUM(D368:D377)</f>
        <v>0</v>
      </c>
      <c r="G367" s="449"/>
      <c r="H367" s="449"/>
    </row>
    <row r="368" spans="1:8" ht="55.5" customHeight="1">
      <c r="A368" s="269" t="s">
        <v>193</v>
      </c>
      <c r="B368" s="271"/>
      <c r="C368" s="453"/>
      <c r="D368" s="454"/>
      <c r="G368" s="449"/>
      <c r="H368" s="449"/>
    </row>
    <row r="369" spans="1:4">
      <c r="A369" s="455" t="s">
        <v>194</v>
      </c>
      <c r="B369" s="456"/>
      <c r="C369" s="457"/>
      <c r="D369" s="458"/>
    </row>
    <row r="370" spans="1:4">
      <c r="A370" s="459" t="s">
        <v>195</v>
      </c>
      <c r="B370" s="460"/>
      <c r="C370" s="461"/>
      <c r="D370" s="462"/>
    </row>
    <row r="371" spans="1:4" ht="28.5" customHeight="1">
      <c r="A371" s="463" t="s">
        <v>196</v>
      </c>
      <c r="B371" s="464"/>
      <c r="C371" s="461"/>
      <c r="D371" s="462"/>
    </row>
    <row r="372" spans="1:4" ht="32.25" customHeight="1">
      <c r="A372" s="463" t="s">
        <v>197</v>
      </c>
      <c r="B372" s="464"/>
      <c r="C372" s="461"/>
      <c r="D372" s="462"/>
    </row>
    <row r="373" spans="1:4">
      <c r="A373" s="465" t="s">
        <v>198</v>
      </c>
      <c r="B373" s="466"/>
      <c r="C373" s="461"/>
      <c r="D373" s="462"/>
    </row>
    <row r="374" spans="1:4">
      <c r="A374" s="465" t="s">
        <v>199</v>
      </c>
      <c r="B374" s="466"/>
      <c r="C374" s="461"/>
      <c r="D374" s="462"/>
    </row>
    <row r="375" spans="1:4">
      <c r="A375" s="459" t="s">
        <v>200</v>
      </c>
      <c r="B375" s="460"/>
      <c r="C375" s="405"/>
      <c r="D375" s="467"/>
    </row>
    <row r="376" spans="1:4">
      <c r="A376" s="465" t="s">
        <v>201</v>
      </c>
      <c r="B376" s="466"/>
      <c r="C376" s="405"/>
      <c r="D376" s="467"/>
    </row>
    <row r="377" spans="1:4" ht="14.25" thickBot="1">
      <c r="A377" s="468" t="s">
        <v>17</v>
      </c>
      <c r="B377" s="469"/>
      <c r="C377" s="413"/>
      <c r="D377" s="470"/>
    </row>
    <row r="378" spans="1:4" ht="14.25" thickBot="1">
      <c r="A378" s="450" t="s">
        <v>202</v>
      </c>
      <c r="B378" s="451"/>
      <c r="C378" s="423">
        <f>SUM(C379:C388)</f>
        <v>667.08</v>
      </c>
      <c r="D378" s="424">
        <f>SUM(D379:D388)</f>
        <v>2221.89</v>
      </c>
    </row>
    <row r="379" spans="1:4" ht="59.25" customHeight="1">
      <c r="A379" s="269" t="s">
        <v>193</v>
      </c>
      <c r="B379" s="271"/>
      <c r="C379" s="457"/>
      <c r="D379" s="458"/>
    </row>
    <row r="380" spans="1:4">
      <c r="A380" s="455" t="s">
        <v>194</v>
      </c>
      <c r="B380" s="456"/>
      <c r="C380" s="457"/>
      <c r="D380" s="458"/>
    </row>
    <row r="381" spans="1:4">
      <c r="A381" s="459" t="s">
        <v>195</v>
      </c>
      <c r="B381" s="460"/>
      <c r="C381" s="461"/>
      <c r="D381" s="462"/>
    </row>
    <row r="382" spans="1:4" ht="27.75" customHeight="1">
      <c r="A382" s="463" t="s">
        <v>196</v>
      </c>
      <c r="B382" s="464"/>
      <c r="C382" s="461"/>
      <c r="D382" s="462"/>
    </row>
    <row r="383" spans="1:4" ht="24.75" customHeight="1">
      <c r="A383" s="463" t="s">
        <v>197</v>
      </c>
      <c r="B383" s="464"/>
      <c r="C383" s="461"/>
      <c r="D383" s="462">
        <v>1963.01</v>
      </c>
    </row>
    <row r="384" spans="1:4">
      <c r="A384" s="463" t="s">
        <v>198</v>
      </c>
      <c r="B384" s="464"/>
      <c r="C384" s="461"/>
      <c r="D384" s="462"/>
    </row>
    <row r="385" spans="1:5">
      <c r="A385" s="465" t="s">
        <v>199</v>
      </c>
      <c r="B385" s="466"/>
      <c r="C385" s="461"/>
      <c r="D385" s="462"/>
    </row>
    <row r="386" spans="1:5">
      <c r="A386" s="465" t="s">
        <v>203</v>
      </c>
      <c r="B386" s="466"/>
      <c r="C386" s="405">
        <v>667.08</v>
      </c>
      <c r="D386" s="467">
        <v>258.88</v>
      </c>
    </row>
    <row r="387" spans="1:5">
      <c r="A387" s="465" t="s">
        <v>201</v>
      </c>
      <c r="B387" s="466"/>
      <c r="C387" s="405"/>
      <c r="D387" s="467"/>
    </row>
    <row r="388" spans="1:5" ht="63.75" customHeight="1" thickBot="1">
      <c r="A388" s="471" t="s">
        <v>204</v>
      </c>
      <c r="B388" s="472"/>
      <c r="C388" s="473"/>
      <c r="D388" s="474"/>
    </row>
    <row r="389" spans="1:5" ht="14.25" thickBot="1">
      <c r="A389" s="475" t="s">
        <v>12</v>
      </c>
      <c r="B389" s="476"/>
      <c r="C389" s="477">
        <f>C367+C378</f>
        <v>667.08</v>
      </c>
      <c r="D389" s="295">
        <f>D367+D378</f>
        <v>2221.89</v>
      </c>
    </row>
    <row r="399" spans="1:5" ht="14.25">
      <c r="A399" s="478" t="s">
        <v>205</v>
      </c>
      <c r="B399" s="478"/>
      <c r="C399" s="478"/>
      <c r="D399" s="139"/>
      <c r="E399" s="139"/>
    </row>
    <row r="400" spans="1:5" ht="14.25" thickBot="1">
      <c r="A400" s="300"/>
      <c r="B400" s="300"/>
      <c r="C400" s="300"/>
      <c r="D400"/>
    </row>
    <row r="401" spans="1:4" ht="14.25" thickBot="1">
      <c r="A401" s="479" t="s">
        <v>206</v>
      </c>
      <c r="B401" s="480"/>
      <c r="C401" s="481" t="s">
        <v>55</v>
      </c>
      <c r="D401" s="341" t="s">
        <v>111</v>
      </c>
    </row>
    <row r="402" spans="1:4">
      <c r="A402" s="482" t="s">
        <v>207</v>
      </c>
      <c r="B402" s="483"/>
      <c r="C402" s="484">
        <f>SUM(C403:C409)</f>
        <v>0</v>
      </c>
      <c r="D402" s="484">
        <f>SUM(D403:D409)</f>
        <v>0</v>
      </c>
    </row>
    <row r="403" spans="1:4">
      <c r="A403" s="485" t="s">
        <v>208</v>
      </c>
      <c r="B403" s="486"/>
      <c r="C403" s="487"/>
      <c r="D403" s="488"/>
    </row>
    <row r="404" spans="1:4">
      <c r="A404" s="485" t="s">
        <v>209</v>
      </c>
      <c r="B404" s="486"/>
      <c r="C404" s="487"/>
      <c r="D404" s="488"/>
    </row>
    <row r="405" spans="1:4" ht="27.75" customHeight="1">
      <c r="A405" s="327" t="s">
        <v>210</v>
      </c>
      <c r="B405" s="489"/>
      <c r="C405" s="487"/>
      <c r="D405" s="488"/>
    </row>
    <row r="406" spans="1:4">
      <c r="A406" s="327" t="s">
        <v>211</v>
      </c>
      <c r="B406" s="489"/>
      <c r="C406" s="487"/>
      <c r="D406" s="488"/>
    </row>
    <row r="407" spans="1:4" ht="17.25" customHeight="1">
      <c r="A407" s="327" t="s">
        <v>212</v>
      </c>
      <c r="B407" s="489"/>
      <c r="C407" s="487"/>
      <c r="D407" s="488"/>
    </row>
    <row r="408" spans="1:4" ht="16.5" customHeight="1">
      <c r="A408" s="327" t="s">
        <v>213</v>
      </c>
      <c r="B408" s="489"/>
      <c r="C408" s="487"/>
      <c r="D408" s="488"/>
    </row>
    <row r="409" spans="1:4">
      <c r="A409" s="327" t="s">
        <v>141</v>
      </c>
      <c r="B409" s="489"/>
      <c r="C409" s="487"/>
      <c r="D409" s="488"/>
    </row>
    <row r="410" spans="1:4">
      <c r="A410" s="490" t="s">
        <v>214</v>
      </c>
      <c r="B410" s="491"/>
      <c r="C410" s="484">
        <f>C411+C412+C414</f>
        <v>0</v>
      </c>
      <c r="D410" s="492">
        <f>D411+D412+D414</f>
        <v>0</v>
      </c>
    </row>
    <row r="411" spans="1:4">
      <c r="A411" s="493" t="s">
        <v>215</v>
      </c>
      <c r="B411" s="494"/>
      <c r="C411" s="495"/>
      <c r="D411" s="496"/>
    </row>
    <row r="412" spans="1:4">
      <c r="A412" s="493" t="s">
        <v>216</v>
      </c>
      <c r="B412" s="494"/>
      <c r="C412" s="495"/>
      <c r="D412" s="496"/>
    </row>
    <row r="413" spans="1:4">
      <c r="A413" s="493" t="s">
        <v>217</v>
      </c>
      <c r="B413" s="494"/>
      <c r="C413" s="495"/>
      <c r="D413" s="496"/>
    </row>
    <row r="414" spans="1:4" ht="14.25" thickBot="1">
      <c r="A414" s="497" t="s">
        <v>141</v>
      </c>
      <c r="B414" s="498"/>
      <c r="C414" s="495"/>
      <c r="D414" s="496"/>
    </row>
    <row r="415" spans="1:4" ht="14.25" thickBot="1">
      <c r="A415" s="475" t="s">
        <v>12</v>
      </c>
      <c r="B415" s="476"/>
      <c r="C415" s="499">
        <f>C402+C410</f>
        <v>0</v>
      </c>
      <c r="D415" s="499">
        <f>D402+D410</f>
        <v>0</v>
      </c>
    </row>
    <row r="418" spans="1:5" ht="26.25" customHeight="1">
      <c r="A418" s="500" t="s">
        <v>218</v>
      </c>
      <c r="B418" s="501"/>
      <c r="C418" s="501"/>
      <c r="D418" s="501"/>
    </row>
    <row r="419" spans="1:5" ht="14.25" thickBot="1">
      <c r="A419" s="397"/>
      <c r="B419" s="502"/>
      <c r="C419" s="397"/>
      <c r="D419" s="397"/>
    </row>
    <row r="420" spans="1:5" ht="14.25" thickBot="1">
      <c r="A420" s="503"/>
      <c r="B420" s="504"/>
      <c r="C420" s="505" t="s">
        <v>107</v>
      </c>
      <c r="D420" s="360" t="s">
        <v>56</v>
      </c>
    </row>
    <row r="421" spans="1:5" ht="14.25" thickBot="1">
      <c r="A421" s="506" t="s">
        <v>219</v>
      </c>
      <c r="B421" s="507"/>
      <c r="C421" s="405">
        <v>0</v>
      </c>
      <c r="D421" s="349">
        <v>12452.88</v>
      </c>
    </row>
    <row r="422" spans="1:5" ht="14.25" thickBot="1">
      <c r="A422" s="450" t="s">
        <v>102</v>
      </c>
      <c r="B422" s="451"/>
      <c r="C422" s="424">
        <f>SUM(C421:C421)</f>
        <v>0</v>
      </c>
      <c r="D422" s="424">
        <f>SUM(D421:D421)</f>
        <v>12452.88</v>
      </c>
    </row>
    <row r="425" spans="1:5">
      <c r="A425" s="500" t="s">
        <v>220</v>
      </c>
      <c r="B425" s="501"/>
      <c r="C425" s="501"/>
      <c r="D425" s="501"/>
      <c r="E425" s="139"/>
    </row>
    <row r="426" spans="1:5" ht="14.25" thickBot="1">
      <c r="A426" s="397"/>
      <c r="B426" s="397"/>
      <c r="C426" s="397"/>
      <c r="D426" s="397"/>
      <c r="E426"/>
    </row>
    <row r="427" spans="1:5" ht="26.25" thickBot="1">
      <c r="A427" s="358" t="s">
        <v>34</v>
      </c>
      <c r="B427" s="387"/>
      <c r="C427" s="208" t="s">
        <v>221</v>
      </c>
      <c r="D427" s="208" t="s">
        <v>222</v>
      </c>
      <c r="E427"/>
    </row>
    <row r="428" spans="1:5" ht="14.25" thickBot="1">
      <c r="A428" s="508" t="s">
        <v>223</v>
      </c>
      <c r="B428" s="447"/>
      <c r="C428" s="509">
        <v>25532.5</v>
      </c>
      <c r="D428" s="510">
        <v>66625.38</v>
      </c>
      <c r="E428"/>
    </row>
    <row r="429" spans="1:5">
      <c r="A429"/>
      <c r="B429"/>
      <c r="C429"/>
      <c r="D429"/>
      <c r="E429"/>
    </row>
    <row r="430" spans="1:5" ht="29.25" customHeight="1">
      <c r="A430" s="511" t="s">
        <v>224</v>
      </c>
      <c r="B430" s="512"/>
      <c r="C430" s="512"/>
      <c r="D430" s="139"/>
      <c r="E430" s="139"/>
    </row>
    <row r="445" spans="1:9" ht="14.25">
      <c r="A445" s="513" t="s">
        <v>225</v>
      </c>
      <c r="B445" s="513"/>
      <c r="C445" s="513"/>
      <c r="D445" s="513"/>
      <c r="E445" s="513"/>
      <c r="F445" s="513"/>
      <c r="G445" s="513"/>
      <c r="H445" s="513"/>
      <c r="I445" s="513"/>
    </row>
    <row r="447" spans="1:9" ht="14.25">
      <c r="A447" s="513" t="s">
        <v>226</v>
      </c>
      <c r="B447" s="513"/>
      <c r="C447" s="513"/>
      <c r="D447" s="513"/>
      <c r="E447" s="513"/>
      <c r="F447" s="513"/>
      <c r="G447" s="513"/>
      <c r="H447" s="513"/>
      <c r="I447" s="513"/>
    </row>
    <row r="448" spans="1:9" ht="17.25" thickBot="1">
      <c r="A448" s="514"/>
      <c r="B448" s="514"/>
      <c r="C448" s="514"/>
      <c r="D448" s="514"/>
      <c r="E448" s="514"/>
      <c r="F448" s="514"/>
      <c r="G448" s="514"/>
      <c r="H448" s="514"/>
      <c r="I448" s="515"/>
    </row>
    <row r="449" spans="1:11" ht="14.25" thickBot="1">
      <c r="A449" s="256" t="s">
        <v>227</v>
      </c>
      <c r="B449" s="301" t="s">
        <v>228</v>
      </c>
      <c r="C449" s="516"/>
      <c r="D449" s="517"/>
      <c r="E449" s="479" t="s">
        <v>66</v>
      </c>
      <c r="F449" s="386"/>
      <c r="G449" s="387"/>
      <c r="H449" s="301" t="s">
        <v>229</v>
      </c>
      <c r="I449" s="386"/>
      <c r="J449" s="387"/>
      <c r="K449" s="518" t="s">
        <v>91</v>
      </c>
    </row>
    <row r="450" spans="1:11" ht="95.25" thickBot="1">
      <c r="A450" s="264"/>
      <c r="B450" s="519" t="s">
        <v>230</v>
      </c>
      <c r="C450" s="520" t="s">
        <v>231</v>
      </c>
      <c r="D450" s="521" t="s">
        <v>70</v>
      </c>
      <c r="E450" s="522" t="s">
        <v>38</v>
      </c>
      <c r="F450" s="522" t="s">
        <v>232</v>
      </c>
      <c r="G450" s="523" t="s">
        <v>233</v>
      </c>
      <c r="H450" s="519" t="s">
        <v>230</v>
      </c>
      <c r="I450" s="520" t="s">
        <v>234</v>
      </c>
      <c r="J450" s="524" t="s">
        <v>235</v>
      </c>
      <c r="K450" s="525"/>
    </row>
    <row r="451" spans="1:11" ht="14.25" thickBot="1">
      <c r="A451" s="213" t="s">
        <v>55</v>
      </c>
      <c r="B451" s="526"/>
      <c r="C451" s="527"/>
      <c r="D451" s="528"/>
      <c r="E451" s="527">
        <f>F451+G451</f>
        <v>0</v>
      </c>
      <c r="F451" s="526"/>
      <c r="G451" s="527"/>
      <c r="H451" s="526"/>
      <c r="I451" s="529"/>
      <c r="J451" s="530"/>
      <c r="K451" s="435">
        <f>SUM(B451:E451)+SUM(H451:J451)</f>
        <v>0</v>
      </c>
    </row>
    <row r="452" spans="1:11" ht="14.25" thickBot="1">
      <c r="A452" s="531" t="s">
        <v>26</v>
      </c>
      <c r="B452" s="532">
        <f t="shared" ref="B452:K452" si="13">SUM(B453:B455)</f>
        <v>0</v>
      </c>
      <c r="C452" s="533">
        <f t="shared" si="13"/>
        <v>0</v>
      </c>
      <c r="D452" s="534">
        <f t="shared" si="13"/>
        <v>0</v>
      </c>
      <c r="E452" s="532">
        <f t="shared" si="13"/>
        <v>0</v>
      </c>
      <c r="F452" s="532">
        <f t="shared" si="13"/>
        <v>0</v>
      </c>
      <c r="G452" s="532">
        <f t="shared" si="13"/>
        <v>0</v>
      </c>
      <c r="H452" s="532">
        <f t="shared" si="13"/>
        <v>0</v>
      </c>
      <c r="I452" s="532">
        <f t="shared" si="13"/>
        <v>0</v>
      </c>
      <c r="J452" s="532">
        <f t="shared" si="13"/>
        <v>0</v>
      </c>
      <c r="K452" s="532">
        <f t="shared" si="13"/>
        <v>0</v>
      </c>
    </row>
    <row r="453" spans="1:11">
      <c r="A453" s="535" t="s">
        <v>236</v>
      </c>
      <c r="B453" s="536"/>
      <c r="C453" s="537"/>
      <c r="D453" s="538"/>
      <c r="E453" s="539">
        <f>F453+G453</f>
        <v>0</v>
      </c>
      <c r="F453" s="536"/>
      <c r="G453" s="539"/>
      <c r="H453" s="536"/>
      <c r="I453" s="540"/>
      <c r="J453" s="541"/>
      <c r="K453" s="542">
        <f>SUM(B453:E453)+SUM(H453:J453)</f>
        <v>0</v>
      </c>
    </row>
    <row r="454" spans="1:11">
      <c r="A454" s="543" t="s">
        <v>237</v>
      </c>
      <c r="B454" s="544"/>
      <c r="C454" s="545"/>
      <c r="D454" s="546"/>
      <c r="E454" s="545">
        <f>F454+G454</f>
        <v>0</v>
      </c>
      <c r="F454" s="544"/>
      <c r="G454" s="545"/>
      <c r="H454" s="544"/>
      <c r="I454" s="547"/>
      <c r="J454" s="548"/>
      <c r="K454" s="549">
        <f>SUM(B454:E454)+SUM(H454:J454)</f>
        <v>0</v>
      </c>
    </row>
    <row r="455" spans="1:11" ht="14.25" thickBot="1">
      <c r="A455" s="550" t="s">
        <v>238</v>
      </c>
      <c r="B455" s="544"/>
      <c r="C455" s="545"/>
      <c r="D455" s="546"/>
      <c r="E455" s="545">
        <f>F455+G455</f>
        <v>0</v>
      </c>
      <c r="F455" s="544"/>
      <c r="G455" s="545"/>
      <c r="H455" s="544"/>
      <c r="I455" s="547"/>
      <c r="J455" s="548"/>
      <c r="K455" s="551">
        <f>SUM(B455:E455)+SUM(H455:J455)</f>
        <v>0</v>
      </c>
    </row>
    <row r="456" spans="1:11" ht="14.25" thickBot="1">
      <c r="A456" s="531" t="s">
        <v>27</v>
      </c>
      <c r="B456" s="526">
        <f t="shared" ref="B456:K456" si="14">SUM(B457:B461)</f>
        <v>0</v>
      </c>
      <c r="C456" s="527">
        <f t="shared" si="14"/>
        <v>0</v>
      </c>
      <c r="D456" s="529">
        <f t="shared" si="14"/>
        <v>0</v>
      </c>
      <c r="E456" s="526">
        <f t="shared" si="14"/>
        <v>0</v>
      </c>
      <c r="F456" s="526">
        <f t="shared" si="14"/>
        <v>0</v>
      </c>
      <c r="G456" s="526">
        <f t="shared" si="14"/>
        <v>0</v>
      </c>
      <c r="H456" s="526">
        <f t="shared" si="14"/>
        <v>0</v>
      </c>
      <c r="I456" s="526">
        <f t="shared" si="14"/>
        <v>0</v>
      </c>
      <c r="J456" s="526">
        <f t="shared" si="14"/>
        <v>0</v>
      </c>
      <c r="K456" s="526">
        <f t="shared" si="14"/>
        <v>0</v>
      </c>
    </row>
    <row r="457" spans="1:11" ht="29.25" customHeight="1">
      <c r="A457" s="552" t="s">
        <v>239</v>
      </c>
      <c r="B457" s="536"/>
      <c r="C457" s="537"/>
      <c r="D457" s="538"/>
      <c r="E457" s="539">
        <f>F457+G457</f>
        <v>0</v>
      </c>
      <c r="F457" s="536"/>
      <c r="G457" s="539"/>
      <c r="H457" s="536"/>
      <c r="I457" s="540"/>
      <c r="J457" s="541"/>
      <c r="K457" s="542">
        <f>SUM(B457:E457)+SUM(H457:J457)</f>
        <v>0</v>
      </c>
    </row>
    <row r="458" spans="1:11" ht="13.5" customHeight="1">
      <c r="A458" s="553" t="s">
        <v>240</v>
      </c>
      <c r="B458" s="544"/>
      <c r="C458" s="545"/>
      <c r="D458" s="546"/>
      <c r="E458" s="545">
        <f>F458+G458</f>
        <v>0</v>
      </c>
      <c r="F458" s="544"/>
      <c r="G458" s="545"/>
      <c r="H458" s="544"/>
      <c r="I458" s="547"/>
      <c r="J458" s="548"/>
      <c r="K458" s="549">
        <f>SUM(B458:E458)+SUM(H458:J458)</f>
        <v>0</v>
      </c>
    </row>
    <row r="459" spans="1:11">
      <c r="A459" s="553" t="s">
        <v>241</v>
      </c>
      <c r="B459" s="544"/>
      <c r="C459" s="545"/>
      <c r="D459" s="546"/>
      <c r="E459" s="545">
        <f>F459+G459</f>
        <v>0</v>
      </c>
      <c r="F459" s="544"/>
      <c r="G459" s="545"/>
      <c r="H459" s="544"/>
      <c r="I459" s="547"/>
      <c r="J459" s="548"/>
      <c r="K459" s="549">
        <f>SUM(B459:E459)+SUM(H459:J459)</f>
        <v>0</v>
      </c>
    </row>
    <row r="460" spans="1:11">
      <c r="A460" s="553" t="s">
        <v>242</v>
      </c>
      <c r="B460" s="544"/>
      <c r="C460" s="545"/>
      <c r="D460" s="546"/>
      <c r="E460" s="545">
        <f>F460+G460</f>
        <v>0</v>
      </c>
      <c r="F460" s="544"/>
      <c r="G460" s="545"/>
      <c r="H460" s="544"/>
      <c r="I460" s="547"/>
      <c r="J460" s="548"/>
      <c r="K460" s="549">
        <f>SUM(B460:E460)+SUM(H460:J460)</f>
        <v>0</v>
      </c>
    </row>
    <row r="461" spans="1:11" ht="25.5" customHeight="1" thickBot="1">
      <c r="A461" s="554" t="s">
        <v>243</v>
      </c>
      <c r="B461" s="544"/>
      <c r="C461" s="545"/>
      <c r="D461" s="546"/>
      <c r="E461" s="545">
        <f>F461+G461</f>
        <v>0</v>
      </c>
      <c r="F461" s="544"/>
      <c r="G461" s="545"/>
      <c r="H461" s="544"/>
      <c r="I461" s="547"/>
      <c r="J461" s="548"/>
      <c r="K461" s="551">
        <f>SUM(B461:E461)+SUM(H461:J461)</f>
        <v>0</v>
      </c>
    </row>
    <row r="462" spans="1:11" ht="19.5" customHeight="1" thickBot="1">
      <c r="A462" s="555" t="s">
        <v>56</v>
      </c>
      <c r="B462" s="556">
        <f t="shared" ref="B462:K462" si="15">B451+B452-B456</f>
        <v>0</v>
      </c>
      <c r="C462" s="556">
        <f t="shared" si="15"/>
        <v>0</v>
      </c>
      <c r="D462" s="556">
        <f t="shared" si="15"/>
        <v>0</v>
      </c>
      <c r="E462" s="556">
        <f t="shared" si="15"/>
        <v>0</v>
      </c>
      <c r="F462" s="556">
        <f t="shared" si="15"/>
        <v>0</v>
      </c>
      <c r="G462" s="556">
        <f t="shared" si="15"/>
        <v>0</v>
      </c>
      <c r="H462" s="556">
        <f t="shared" si="15"/>
        <v>0</v>
      </c>
      <c r="I462" s="556">
        <f t="shared" si="15"/>
        <v>0</v>
      </c>
      <c r="J462" s="556">
        <f t="shared" si="15"/>
        <v>0</v>
      </c>
      <c r="K462" s="556">
        <f t="shared" si="15"/>
        <v>0</v>
      </c>
    </row>
    <row r="463" spans="1:11" s="558" customFormat="1" ht="19.5" customHeight="1">
      <c r="A463" s="557"/>
      <c r="B463" s="337"/>
      <c r="C463" s="337"/>
      <c r="D463" s="337"/>
      <c r="E463" s="337"/>
      <c r="F463" s="337"/>
      <c r="G463" s="337"/>
      <c r="H463" s="337"/>
      <c r="I463" s="337"/>
      <c r="J463" s="337"/>
      <c r="K463" s="337"/>
    </row>
    <row r="466" spans="1:9">
      <c r="A466" s="201" t="s">
        <v>244</v>
      </c>
      <c r="B466" s="559"/>
      <c r="C466" s="559"/>
    </row>
    <row r="467" spans="1:9" ht="15" thickBot="1">
      <c r="A467" s="560"/>
      <c r="B467" s="561"/>
      <c r="C467" s="561"/>
      <c r="E467" s="562"/>
      <c r="F467" s="562"/>
      <c r="G467" s="562"/>
      <c r="H467" s="562"/>
      <c r="I467" s="562"/>
    </row>
    <row r="468" spans="1:9" ht="32.25" thickBot="1">
      <c r="A468" s="563" t="s">
        <v>106</v>
      </c>
      <c r="B468" s="564"/>
      <c r="C468" s="565" t="s">
        <v>55</v>
      </c>
      <c r="D468" s="566" t="s">
        <v>111</v>
      </c>
      <c r="E468" s="397"/>
      <c r="F468" s="397"/>
      <c r="G468" s="397"/>
      <c r="H468" s="397"/>
      <c r="I468" s="397"/>
    </row>
    <row r="469" spans="1:9">
      <c r="A469" s="567" t="s">
        <v>245</v>
      </c>
      <c r="B469" s="568"/>
      <c r="C469" s="569">
        <v>3076.85</v>
      </c>
      <c r="D469" s="569">
        <v>344.4</v>
      </c>
      <c r="E469" s="570"/>
      <c r="F469" s="570"/>
      <c r="G469" s="570"/>
      <c r="H469" s="570"/>
      <c r="I469" s="570"/>
    </row>
    <row r="470" spans="1:9">
      <c r="A470" s="571" t="s">
        <v>246</v>
      </c>
      <c r="B470" s="572"/>
      <c r="C470" s="573">
        <v>13</v>
      </c>
      <c r="D470" s="573">
        <v>0</v>
      </c>
      <c r="E470" s="574"/>
      <c r="F470" s="574"/>
      <c r="G470" s="574"/>
      <c r="H470" s="574"/>
      <c r="I470" s="574"/>
    </row>
    <row r="471" spans="1:9">
      <c r="A471" s="571" t="s">
        <v>247</v>
      </c>
      <c r="B471" s="572"/>
      <c r="C471" s="573">
        <v>0</v>
      </c>
      <c r="D471" s="573">
        <v>0</v>
      </c>
      <c r="E471" s="575"/>
      <c r="F471" s="575"/>
      <c r="G471" s="575"/>
      <c r="H471" s="575"/>
      <c r="I471" s="575"/>
    </row>
    <row r="472" spans="1:9">
      <c r="A472" s="576" t="s">
        <v>248</v>
      </c>
      <c r="B472" s="577"/>
      <c r="C472" s="578">
        <f>C473+C476+C477+C478+C479</f>
        <v>55.51</v>
      </c>
      <c r="D472" s="578">
        <f>D473+D476+D477+D478+D479</f>
        <v>38.520000000000003</v>
      </c>
    </row>
    <row r="473" spans="1:9">
      <c r="A473" s="579" t="s">
        <v>249</v>
      </c>
      <c r="B473" s="580"/>
      <c r="C473" s="581">
        <f>C474-C475</f>
        <v>0</v>
      </c>
      <c r="D473" s="581">
        <f>D474-D475</f>
        <v>0</v>
      </c>
    </row>
    <row r="474" spans="1:9">
      <c r="A474" s="582" t="s">
        <v>250</v>
      </c>
      <c r="B474" s="583"/>
      <c r="C474" s="584"/>
      <c r="D474" s="584"/>
    </row>
    <row r="475" spans="1:9" ht="25.5" customHeight="1">
      <c r="A475" s="582" t="s">
        <v>251</v>
      </c>
      <c r="B475" s="583"/>
      <c r="C475" s="584"/>
      <c r="D475" s="584"/>
    </row>
    <row r="476" spans="1:9">
      <c r="A476" s="585" t="s">
        <v>252</v>
      </c>
      <c r="B476" s="586"/>
      <c r="C476" s="349">
        <v>0</v>
      </c>
      <c r="D476" s="349">
        <v>0</v>
      </c>
    </row>
    <row r="477" spans="1:9">
      <c r="A477" s="585" t="s">
        <v>253</v>
      </c>
      <c r="B477" s="586"/>
      <c r="C477" s="349">
        <v>0</v>
      </c>
      <c r="D477" s="349">
        <v>0</v>
      </c>
    </row>
    <row r="478" spans="1:9">
      <c r="A478" s="585" t="s">
        <v>254</v>
      </c>
      <c r="B478" s="586"/>
      <c r="C478" s="349">
        <v>0</v>
      </c>
      <c r="D478" s="349">
        <v>0</v>
      </c>
    </row>
    <row r="479" spans="1:9">
      <c r="A479" s="585" t="s">
        <v>17</v>
      </c>
      <c r="B479" s="586"/>
      <c r="C479" s="349">
        <v>55.51</v>
      </c>
      <c r="D479" s="349">
        <v>38.520000000000003</v>
      </c>
    </row>
    <row r="480" spans="1:9" ht="24.75" customHeight="1" thickBot="1">
      <c r="A480" s="587" t="s">
        <v>255</v>
      </c>
      <c r="B480" s="588"/>
      <c r="C480" s="573"/>
      <c r="D480" s="573"/>
    </row>
    <row r="481" spans="1:5" ht="16.5" thickBot="1">
      <c r="A481" s="589" t="s">
        <v>102</v>
      </c>
      <c r="B481" s="590"/>
      <c r="C481" s="355">
        <f>SUM(C469+C470+C471+C472+C480)</f>
        <v>3145.36</v>
      </c>
      <c r="D481" s="355">
        <f>SUM(D469+D470+D471+D472+D480)</f>
        <v>382.91999999999996</v>
      </c>
    </row>
    <row r="484" spans="1:5" ht="15">
      <c r="A484" s="591"/>
      <c r="B484" s="592"/>
      <c r="C484" s="592"/>
      <c r="D484" s="593"/>
      <c r="E484" s="594"/>
    </row>
    <row r="485" spans="1:5" ht="14.25">
      <c r="A485" s="595"/>
      <c r="B485" s="596"/>
      <c r="C485" s="596"/>
      <c r="D485" s="596"/>
      <c r="E485" s="597"/>
    </row>
    <row r="486" spans="1:5" ht="33.75" customHeight="1">
      <c r="A486" s="598"/>
      <c r="B486" s="599"/>
      <c r="C486" s="599"/>
      <c r="D486" s="599"/>
      <c r="E486" s="599"/>
    </row>
    <row r="487" spans="1:5">
      <c r="A487" s="598"/>
      <c r="B487" s="598"/>
      <c r="C487" s="600"/>
      <c r="D487" s="600"/>
      <c r="E487" s="600"/>
    </row>
    <row r="488" spans="1:5">
      <c r="A488" s="598"/>
      <c r="B488" s="598"/>
      <c r="C488" s="598"/>
      <c r="D488" s="598"/>
      <c r="E488" s="598"/>
    </row>
    <row r="489" spans="1:5">
      <c r="A489" s="601"/>
      <c r="B489" s="602"/>
      <c r="C489" s="602"/>
      <c r="D489" s="602"/>
      <c r="E489" s="602"/>
    </row>
    <row r="490" spans="1:5">
      <c r="A490" s="603"/>
      <c r="B490" s="604"/>
      <c r="C490" s="604"/>
      <c r="D490" s="604"/>
      <c r="E490" s="604"/>
    </row>
    <row r="491" spans="1:5">
      <c r="A491" s="597"/>
      <c r="B491" s="597"/>
      <c r="C491" s="597"/>
      <c r="D491" s="597"/>
      <c r="E491" s="597"/>
    </row>
    <row r="492" spans="1:5">
      <c r="A492" s="597"/>
      <c r="B492" s="597"/>
      <c r="C492" s="597"/>
      <c r="D492" s="597"/>
      <c r="E492" s="597"/>
    </row>
    <row r="493" spans="1:5" ht="29.25" customHeight="1">
      <c r="A493" s="591"/>
      <c r="B493" s="605"/>
      <c r="C493" s="605"/>
      <c r="D493" s="606"/>
      <c r="E493" s="606"/>
    </row>
    <row r="494" spans="1:5" ht="15">
      <c r="A494" s="607"/>
      <c r="B494" s="607"/>
      <c r="C494" s="607"/>
      <c r="D494" s="597"/>
      <c r="E494" s="597"/>
    </row>
    <row r="495" spans="1:5">
      <c r="A495" s="608"/>
      <c r="B495" s="608"/>
      <c r="C495" s="609"/>
      <c r="D495" s="597"/>
      <c r="E495" s="597"/>
    </row>
    <row r="496" spans="1:5">
      <c r="A496" s="610"/>
      <c r="B496" s="610"/>
      <c r="C496" s="611"/>
      <c r="D496" s="597"/>
      <c r="E496" s="597"/>
    </row>
    <row r="497" spans="1:5" ht="51" customHeight="1">
      <c r="A497" s="612"/>
      <c r="B497" s="612"/>
      <c r="C497" s="613"/>
      <c r="D497" s="597"/>
      <c r="E497" s="597"/>
    </row>
    <row r="498" spans="1:5">
      <c r="A498" s="614"/>
      <c r="B498" s="614"/>
      <c r="C498" s="611"/>
      <c r="D498" s="597"/>
      <c r="E498" s="597"/>
    </row>
    <row r="499" spans="1:5">
      <c r="A499" s="615"/>
      <c r="B499" s="615"/>
      <c r="C499" s="616"/>
      <c r="D499" s="597"/>
      <c r="E499" s="597"/>
    </row>
    <row r="503" spans="1:5" ht="14.25">
      <c r="A503" s="562" t="s">
        <v>256</v>
      </c>
      <c r="B503" s="562"/>
      <c r="C503" s="562"/>
      <c r="D503" s="562"/>
    </row>
    <row r="504" spans="1:5" ht="14.25" thickBot="1">
      <c r="A504" s="397"/>
      <c r="B504" s="397"/>
      <c r="C504" s="397"/>
      <c r="D504" s="397"/>
    </row>
    <row r="505" spans="1:5" ht="14.25" thickBot="1">
      <c r="A505" s="617" t="s">
        <v>257</v>
      </c>
      <c r="B505" s="618"/>
      <c r="C505" s="618"/>
      <c r="D505" s="619"/>
    </row>
    <row r="506" spans="1:5" ht="14.25" thickBot="1">
      <c r="A506" s="620" t="s">
        <v>55</v>
      </c>
      <c r="B506" s="621"/>
      <c r="C506" s="622" t="s">
        <v>258</v>
      </c>
      <c r="D506" s="623"/>
    </row>
    <row r="507" spans="1:5" ht="14.25" thickBot="1">
      <c r="A507" s="624"/>
      <c r="B507" s="625"/>
      <c r="C507" s="625"/>
      <c r="D507" s="626"/>
    </row>
    <row r="510" spans="1:5" ht="14.25">
      <c r="A510" s="591" t="s">
        <v>259</v>
      </c>
      <c r="B510" s="591"/>
      <c r="C510" s="591"/>
      <c r="D510" s="202"/>
    </row>
    <row r="511" spans="1:5" ht="14.25" customHeight="1">
      <c r="A511" s="627" t="s">
        <v>260</v>
      </c>
      <c r="B511" s="627"/>
      <c r="C511" s="627"/>
    </row>
    <row r="512" spans="1:5" ht="14.25" thickBot="1">
      <c r="A512" s="628"/>
      <c r="B512" s="629"/>
      <c r="C512" s="629"/>
    </row>
    <row r="513" spans="1:4" ht="16.5" thickBot="1">
      <c r="A513" s="630" t="s">
        <v>54</v>
      </c>
      <c r="B513" s="631"/>
      <c r="C513" s="382" t="s">
        <v>261</v>
      </c>
      <c r="D513" s="382" t="s">
        <v>262</v>
      </c>
    </row>
    <row r="514" spans="1:4">
      <c r="A514" s="632" t="s">
        <v>263</v>
      </c>
      <c r="B514" s="633"/>
      <c r="C514" s="634"/>
      <c r="D514" s="635"/>
    </row>
    <row r="515" spans="1:4">
      <c r="A515" s="636" t="s">
        <v>264</v>
      </c>
      <c r="B515" s="637"/>
      <c r="C515" s="638"/>
      <c r="D515" s="639"/>
    </row>
    <row r="516" spans="1:4">
      <c r="A516" s="640" t="s">
        <v>265</v>
      </c>
      <c r="B516" s="641"/>
      <c r="C516" s="642"/>
      <c r="D516" s="643"/>
    </row>
    <row r="517" spans="1:4">
      <c r="A517" s="644" t="s">
        <v>266</v>
      </c>
      <c r="B517" s="645"/>
      <c r="C517" s="638"/>
      <c r="D517" s="639"/>
    </row>
    <row r="518" spans="1:4" ht="13.5" customHeight="1" thickBot="1">
      <c r="A518" s="646" t="s">
        <v>267</v>
      </c>
      <c r="B518" s="647"/>
      <c r="C518" s="648"/>
      <c r="D518" s="649"/>
    </row>
    <row r="528" spans="1:4" ht="14.25">
      <c r="A528" s="650" t="s">
        <v>268</v>
      </c>
      <c r="B528" s="650"/>
      <c r="C528" s="650"/>
    </row>
    <row r="529" spans="1:3" ht="14.25" thickBot="1">
      <c r="A529" s="651"/>
      <c r="B529" s="300"/>
      <c r="C529" s="300"/>
    </row>
    <row r="530" spans="1:3" ht="26.25" thickBot="1">
      <c r="A530" s="652"/>
      <c r="B530" s="653" t="s">
        <v>269</v>
      </c>
      <c r="C530" s="341" t="s">
        <v>270</v>
      </c>
    </row>
    <row r="531" spans="1:3" ht="14.25" thickBot="1">
      <c r="A531" s="654" t="s">
        <v>271</v>
      </c>
      <c r="B531" s="655">
        <f>B532+B537</f>
        <v>0</v>
      </c>
      <c r="C531" s="655">
        <f>C532+C537</f>
        <v>0</v>
      </c>
    </row>
    <row r="532" spans="1:3">
      <c r="A532" s="656" t="s">
        <v>272</v>
      </c>
      <c r="B532" s="657">
        <f>SUM(B534:B536)</f>
        <v>0</v>
      </c>
      <c r="C532" s="657">
        <f>SUM(C534:C536)</f>
        <v>0</v>
      </c>
    </row>
    <row r="533" spans="1:3">
      <c r="A533" s="658" t="s">
        <v>58</v>
      </c>
      <c r="B533" s="659"/>
      <c r="C533" s="660"/>
    </row>
    <row r="534" spans="1:3">
      <c r="A534" s="658"/>
      <c r="B534" s="659"/>
      <c r="C534" s="660"/>
    </row>
    <row r="535" spans="1:3">
      <c r="A535" s="658"/>
      <c r="B535" s="659"/>
      <c r="C535" s="660"/>
    </row>
    <row r="536" spans="1:3" ht="14.25" thickBot="1">
      <c r="A536" s="661"/>
      <c r="B536" s="662"/>
      <c r="C536" s="663"/>
    </row>
    <row r="537" spans="1:3">
      <c r="A537" s="656" t="s">
        <v>273</v>
      </c>
      <c r="B537" s="657">
        <f>SUM(B539:B541)</f>
        <v>0</v>
      </c>
      <c r="C537" s="657">
        <f>SUM(C539:C541)</f>
        <v>0</v>
      </c>
    </row>
    <row r="538" spans="1:3">
      <c r="A538" s="658" t="s">
        <v>58</v>
      </c>
      <c r="B538" s="664"/>
      <c r="C538" s="665"/>
    </row>
    <row r="539" spans="1:3">
      <c r="A539" s="666"/>
      <c r="B539" s="664"/>
      <c r="C539" s="665"/>
    </row>
    <row r="540" spans="1:3">
      <c r="A540" s="666"/>
      <c r="B540" s="659"/>
      <c r="C540" s="660"/>
    </row>
    <row r="541" spans="1:3" ht="14.25" thickBot="1">
      <c r="A541" s="667"/>
      <c r="B541" s="662"/>
      <c r="C541" s="663"/>
    </row>
    <row r="542" spans="1:3" ht="14.25" thickBot="1">
      <c r="A542" s="654" t="s">
        <v>274</v>
      </c>
      <c r="B542" s="655">
        <f>B543+B548</f>
        <v>0</v>
      </c>
      <c r="C542" s="655">
        <f>C543+C548</f>
        <v>32336.63</v>
      </c>
    </row>
    <row r="543" spans="1:3">
      <c r="A543" s="668" t="s">
        <v>272</v>
      </c>
      <c r="B543" s="664">
        <f>SUM(B545:B547)</f>
        <v>0</v>
      </c>
      <c r="C543" s="664">
        <f>SUM(C545:C547)</f>
        <v>32336.63</v>
      </c>
    </row>
    <row r="544" spans="1:3">
      <c r="A544" s="666" t="s">
        <v>58</v>
      </c>
      <c r="B544" s="659"/>
      <c r="C544" s="660"/>
    </row>
    <row r="545" spans="1:9" ht="51">
      <c r="A545" s="669" t="s">
        <v>275</v>
      </c>
      <c r="B545" s="659">
        <v>0</v>
      </c>
      <c r="C545" s="660">
        <v>16317.78</v>
      </c>
    </row>
    <row r="546" spans="1:9" ht="38.25">
      <c r="A546" s="669" t="s">
        <v>276</v>
      </c>
      <c r="B546" s="659">
        <v>0</v>
      </c>
      <c r="C546" s="660">
        <v>16018.85</v>
      </c>
    </row>
    <row r="547" spans="1:9" ht="14.25" thickBot="1">
      <c r="A547" s="667"/>
      <c r="B547" s="662"/>
      <c r="C547" s="663"/>
    </row>
    <row r="548" spans="1:9">
      <c r="A548" s="670" t="s">
        <v>273</v>
      </c>
      <c r="B548" s="671">
        <f>SUM(B550:B552)</f>
        <v>0</v>
      </c>
      <c r="C548" s="671">
        <f>SUM(C550:C552)</f>
        <v>0</v>
      </c>
    </row>
    <row r="549" spans="1:9">
      <c r="A549" s="666" t="s">
        <v>58</v>
      </c>
      <c r="B549" s="659"/>
      <c r="C549" s="659"/>
    </row>
    <row r="550" spans="1:9">
      <c r="A550" s="672"/>
      <c r="B550" s="659"/>
      <c r="C550" s="659"/>
    </row>
    <row r="551" spans="1:9">
      <c r="A551" s="672"/>
      <c r="B551" s="659"/>
      <c r="C551" s="659"/>
    </row>
    <row r="552" spans="1:9" ht="15.75" thickBot="1">
      <c r="A552" s="673"/>
      <c r="B552" s="674"/>
      <c r="C552" s="674"/>
    </row>
    <row r="553" spans="1:9" ht="14.25">
      <c r="A553" s="650"/>
      <c r="B553" s="650"/>
      <c r="C553" s="650"/>
    </row>
    <row r="554" spans="1:9" ht="14.25">
      <c r="A554" s="650"/>
      <c r="B554" s="650"/>
      <c r="C554" s="650"/>
    </row>
    <row r="555" spans="1:9" ht="43.5" customHeight="1">
      <c r="A555" s="201" t="s">
        <v>277</v>
      </c>
      <c r="B555" s="201"/>
      <c r="C555" s="201"/>
      <c r="D555" s="201"/>
      <c r="E555" s="202"/>
      <c r="F555" s="202"/>
      <c r="G555" s="202"/>
      <c r="H555" s="202"/>
      <c r="I555" s="202"/>
    </row>
    <row r="556" spans="1:9" ht="15" thickBot="1">
      <c r="A556" s="675"/>
      <c r="B556" s="675"/>
      <c r="C556" s="675"/>
      <c r="D556" s="675"/>
      <c r="E556" s="37"/>
      <c r="F556" s="37"/>
      <c r="G556" s="37"/>
      <c r="H556" s="37"/>
      <c r="I556" s="37"/>
    </row>
    <row r="557" spans="1:9" ht="55.5" customHeight="1" thickBot="1">
      <c r="A557" s="369" t="s">
        <v>278</v>
      </c>
      <c r="B557" s="676"/>
      <c r="C557" s="677"/>
      <c r="D557" s="380"/>
    </row>
    <row r="558" spans="1:9" ht="24.75" customHeight="1" thickBot="1">
      <c r="A558" s="678" t="s">
        <v>55</v>
      </c>
      <c r="B558" s="679"/>
      <c r="C558" s="680" t="s">
        <v>56</v>
      </c>
      <c r="D558" s="681"/>
    </row>
    <row r="559" spans="1:9" ht="20.25" customHeight="1" thickBot="1">
      <c r="A559" s="682"/>
      <c r="B559" s="683"/>
      <c r="C559" s="684"/>
      <c r="D559" s="685"/>
    </row>
    <row r="560" spans="1:9" ht="20.25" customHeight="1">
      <c r="A560" s="686"/>
      <c r="B560" s="686"/>
      <c r="C560" s="686"/>
      <c r="D560" s="686"/>
    </row>
    <row r="561" spans="1:7" ht="20.25" customHeight="1">
      <c r="A561" s="686"/>
      <c r="B561" s="686"/>
      <c r="C561" s="686"/>
      <c r="D561" s="686"/>
    </row>
    <row r="562" spans="1:7" ht="20.25" customHeight="1">
      <c r="A562" s="686"/>
      <c r="B562" s="686"/>
      <c r="C562" s="686"/>
      <c r="D562" s="686"/>
    </row>
    <row r="563" spans="1:7" ht="20.25" customHeight="1">
      <c r="A563" s="686"/>
      <c r="B563" s="686"/>
      <c r="C563" s="686"/>
      <c r="D563" s="686"/>
    </row>
    <row r="564" spans="1:7" ht="20.25" customHeight="1">
      <c r="A564" s="686"/>
      <c r="B564" s="686"/>
      <c r="C564" s="686"/>
      <c r="D564" s="686"/>
    </row>
    <row r="565" spans="1:7" ht="14.25">
      <c r="A565" s="650" t="s">
        <v>279</v>
      </c>
      <c r="B565" s="650"/>
      <c r="C565" s="650"/>
    </row>
    <row r="566" spans="1:7" ht="14.25">
      <c r="A566" s="297" t="s">
        <v>280</v>
      </c>
      <c r="B566" s="297"/>
      <c r="C566" s="297"/>
    </row>
    <row r="567" spans="1:7" ht="15" thickBot="1">
      <c r="A567" s="650"/>
      <c r="B567" s="650"/>
      <c r="C567" s="650"/>
    </row>
    <row r="568" spans="1:7" ht="24.75" thickBot="1">
      <c r="A568" s="687" t="s">
        <v>281</v>
      </c>
      <c r="B568" s="688"/>
      <c r="C568" s="688"/>
      <c r="D568" s="689"/>
      <c r="E568" s="690" t="s">
        <v>269</v>
      </c>
      <c r="F568" s="691" t="s">
        <v>270</v>
      </c>
      <c r="G568" s="692"/>
    </row>
    <row r="569" spans="1:7" ht="14.25" customHeight="1" thickBot="1">
      <c r="A569" s="693" t="s">
        <v>282</v>
      </c>
      <c r="B569" s="694"/>
      <c r="C569" s="694"/>
      <c r="D569" s="695"/>
      <c r="E569" s="696">
        <f>SUM(E570:E577)</f>
        <v>38570.58</v>
      </c>
      <c r="F569" s="696">
        <f>SUM(F570:F577)</f>
        <v>8307.2800000000007</v>
      </c>
      <c r="G569" s="697"/>
    </row>
    <row r="570" spans="1:7">
      <c r="A570" s="698" t="s">
        <v>283</v>
      </c>
      <c r="B570" s="699"/>
      <c r="C570" s="699"/>
      <c r="D570" s="700"/>
      <c r="E570" s="701">
        <v>38570.58</v>
      </c>
      <c r="F570" s="702">
        <v>8307.2800000000007</v>
      </c>
      <c r="G570" s="251"/>
    </row>
    <row r="571" spans="1:7">
      <c r="A571" s="703" t="s">
        <v>284</v>
      </c>
      <c r="B571" s="704"/>
      <c r="C571" s="704"/>
      <c r="D571" s="705"/>
      <c r="E571" s="706"/>
      <c r="F571" s="707"/>
      <c r="G571" s="251"/>
    </row>
    <row r="572" spans="1:7">
      <c r="A572" s="703" t="s">
        <v>285</v>
      </c>
      <c r="B572" s="704"/>
      <c r="C572" s="704"/>
      <c r="D572" s="705"/>
      <c r="E572" s="706"/>
      <c r="F572" s="707"/>
      <c r="G572" s="251"/>
    </row>
    <row r="573" spans="1:7">
      <c r="A573" s="708" t="s">
        <v>286</v>
      </c>
      <c r="B573" s="709"/>
      <c r="C573" s="709"/>
      <c r="D573" s="710"/>
      <c r="E573" s="706"/>
      <c r="F573" s="707"/>
      <c r="G573" s="251"/>
    </row>
    <row r="574" spans="1:7">
      <c r="A574" s="703" t="s">
        <v>287</v>
      </c>
      <c r="B574" s="704"/>
      <c r="C574" s="704"/>
      <c r="D574" s="705"/>
      <c r="E574" s="706"/>
      <c r="F574" s="707"/>
      <c r="G574" s="251"/>
    </row>
    <row r="575" spans="1:7">
      <c r="A575" s="711" t="s">
        <v>288</v>
      </c>
      <c r="B575" s="712"/>
      <c r="C575" s="712"/>
      <c r="D575" s="713"/>
      <c r="E575" s="706"/>
      <c r="F575" s="707"/>
      <c r="G575" s="251"/>
    </row>
    <row r="576" spans="1:7">
      <c r="A576" s="711" t="s">
        <v>289</v>
      </c>
      <c r="B576" s="712"/>
      <c r="C576" s="712"/>
      <c r="D576" s="713"/>
      <c r="E576" s="706"/>
      <c r="F576" s="707"/>
      <c r="G576" s="251"/>
    </row>
    <row r="577" spans="1:7" ht="14.25" thickBot="1">
      <c r="A577" s="714" t="s">
        <v>290</v>
      </c>
      <c r="B577" s="715"/>
      <c r="C577" s="715"/>
      <c r="D577" s="716"/>
      <c r="E577" s="717"/>
      <c r="F577" s="718"/>
      <c r="G577" s="251"/>
    </row>
    <row r="578" spans="1:7" ht="14.25" thickBot="1">
      <c r="A578" s="693" t="s">
        <v>291</v>
      </c>
      <c r="B578" s="694"/>
      <c r="C578" s="694"/>
      <c r="D578" s="695"/>
      <c r="E578" s="719">
        <v>-152.66</v>
      </c>
      <c r="F578" s="720">
        <v>1554.81</v>
      </c>
      <c r="G578" s="721"/>
    </row>
    <row r="579" spans="1:7" ht="14.25" thickBot="1">
      <c r="A579" s="722" t="s">
        <v>292</v>
      </c>
      <c r="B579" s="723"/>
      <c r="C579" s="723"/>
      <c r="D579" s="724"/>
      <c r="E579" s="725"/>
      <c r="F579" s="726"/>
      <c r="G579" s="721"/>
    </row>
    <row r="580" spans="1:7" ht="14.25" thickBot="1">
      <c r="A580" s="722" t="s">
        <v>293</v>
      </c>
      <c r="B580" s="723"/>
      <c r="C580" s="723"/>
      <c r="D580" s="724"/>
      <c r="E580" s="719"/>
      <c r="F580" s="720"/>
      <c r="G580" s="721"/>
    </row>
    <row r="581" spans="1:7" ht="14.25" thickBot="1">
      <c r="A581" s="727" t="s">
        <v>294</v>
      </c>
      <c r="B581" s="728"/>
      <c r="C581" s="728"/>
      <c r="D581" s="729"/>
      <c r="E581" s="719"/>
      <c r="F581" s="720"/>
      <c r="G581" s="721"/>
    </row>
    <row r="582" spans="1:7" ht="14.25" thickBot="1">
      <c r="A582" s="727" t="s">
        <v>295</v>
      </c>
      <c r="B582" s="728"/>
      <c r="C582" s="728"/>
      <c r="D582" s="729"/>
      <c r="E582" s="696">
        <f>E583+E591+E594+E597</f>
        <v>197.5</v>
      </c>
      <c r="F582" s="696">
        <f>SUM(F583+F591+F594+F597)</f>
        <v>357</v>
      </c>
      <c r="G582" s="697"/>
    </row>
    <row r="583" spans="1:7">
      <c r="A583" s="698" t="s">
        <v>296</v>
      </c>
      <c r="B583" s="699"/>
      <c r="C583" s="699"/>
      <c r="D583" s="700"/>
      <c r="E583" s="730">
        <f>SUM(E584:E590)</f>
        <v>0</v>
      </c>
      <c r="F583" s="730">
        <f>SUM(F584:F590)</f>
        <v>0</v>
      </c>
      <c r="G583" s="731"/>
    </row>
    <row r="584" spans="1:7">
      <c r="A584" s="732" t="s">
        <v>297</v>
      </c>
      <c r="B584" s="733"/>
      <c r="C584" s="733"/>
      <c r="D584" s="734"/>
      <c r="E584" s="735"/>
      <c r="F584" s="736"/>
      <c r="G584" s="737"/>
    </row>
    <row r="585" spans="1:7">
      <c r="A585" s="732" t="s">
        <v>298</v>
      </c>
      <c r="B585" s="733"/>
      <c r="C585" s="733"/>
      <c r="D585" s="734"/>
      <c r="E585" s="735"/>
      <c r="F585" s="736"/>
      <c r="G585" s="737"/>
    </row>
    <row r="586" spans="1:7">
      <c r="A586" s="732" t="s">
        <v>299</v>
      </c>
      <c r="B586" s="733"/>
      <c r="C586" s="733"/>
      <c r="D586" s="734"/>
      <c r="E586" s="735"/>
      <c r="F586" s="736"/>
      <c r="G586" s="737"/>
    </row>
    <row r="587" spans="1:7">
      <c r="A587" s="732" t="s">
        <v>300</v>
      </c>
      <c r="B587" s="733"/>
      <c r="C587" s="733"/>
      <c r="D587" s="734"/>
      <c r="E587" s="735"/>
      <c r="F587" s="736"/>
      <c r="G587" s="737"/>
    </row>
    <row r="588" spans="1:7">
      <c r="A588" s="732" t="s">
        <v>301</v>
      </c>
      <c r="B588" s="733"/>
      <c r="C588" s="733"/>
      <c r="D588" s="734"/>
      <c r="E588" s="735"/>
      <c r="F588" s="736"/>
      <c r="G588" s="737"/>
    </row>
    <row r="589" spans="1:7">
      <c r="A589" s="732" t="s">
        <v>302</v>
      </c>
      <c r="B589" s="733"/>
      <c r="C589" s="733"/>
      <c r="D589" s="734"/>
      <c r="E589" s="735"/>
      <c r="F589" s="736"/>
      <c r="G589" s="737"/>
    </row>
    <row r="590" spans="1:7">
      <c r="A590" s="732" t="s">
        <v>303</v>
      </c>
      <c r="B590" s="733"/>
      <c r="C590" s="733"/>
      <c r="D590" s="734"/>
      <c r="E590" s="735"/>
      <c r="F590" s="736"/>
      <c r="G590" s="737"/>
    </row>
    <row r="591" spans="1:7">
      <c r="A591" s="711" t="s">
        <v>304</v>
      </c>
      <c r="B591" s="712"/>
      <c r="C591" s="712"/>
      <c r="D591" s="713"/>
      <c r="E591" s="738">
        <f>SUM(E592:E593)</f>
        <v>0</v>
      </c>
      <c r="F591" s="738">
        <f>SUM(F592:F593)</f>
        <v>0</v>
      </c>
      <c r="G591" s="731"/>
    </row>
    <row r="592" spans="1:7">
      <c r="A592" s="732" t="s">
        <v>305</v>
      </c>
      <c r="B592" s="733"/>
      <c r="C592" s="733"/>
      <c r="D592" s="734"/>
      <c r="E592" s="735"/>
      <c r="F592" s="736"/>
      <c r="G592" s="737"/>
    </row>
    <row r="593" spans="1:7">
      <c r="A593" s="732" t="s">
        <v>306</v>
      </c>
      <c r="B593" s="733"/>
      <c r="C593" s="733"/>
      <c r="D593" s="734"/>
      <c r="E593" s="735"/>
      <c r="F593" s="736"/>
      <c r="G593" s="737"/>
    </row>
    <row r="594" spans="1:7">
      <c r="A594" s="703" t="s">
        <v>307</v>
      </c>
      <c r="B594" s="704"/>
      <c r="C594" s="704"/>
      <c r="D594" s="705"/>
      <c r="E594" s="738">
        <f>SUM(E595:E596)</f>
        <v>0</v>
      </c>
      <c r="F594" s="738">
        <f>SUM(F595:F596)</f>
        <v>0</v>
      </c>
      <c r="G594" s="731"/>
    </row>
    <row r="595" spans="1:7">
      <c r="A595" s="732" t="s">
        <v>308</v>
      </c>
      <c r="B595" s="733"/>
      <c r="C595" s="733"/>
      <c r="D595" s="734"/>
      <c r="E595" s="735"/>
      <c r="F595" s="736"/>
      <c r="G595" s="737"/>
    </row>
    <row r="596" spans="1:7">
      <c r="A596" s="732" t="s">
        <v>309</v>
      </c>
      <c r="B596" s="733"/>
      <c r="C596" s="733"/>
      <c r="D596" s="734"/>
      <c r="E596" s="735"/>
      <c r="F596" s="736"/>
      <c r="G596" s="737"/>
    </row>
    <row r="597" spans="1:7">
      <c r="A597" s="703" t="s">
        <v>310</v>
      </c>
      <c r="B597" s="704"/>
      <c r="C597" s="704"/>
      <c r="D597" s="705"/>
      <c r="E597" s="738">
        <f>SUM(E598:E611)</f>
        <v>197.5</v>
      </c>
      <c r="F597" s="738">
        <f>SUM(F598:F611)</f>
        <v>357</v>
      </c>
      <c r="G597" s="731"/>
    </row>
    <row r="598" spans="1:7">
      <c r="A598" s="732" t="s">
        <v>311</v>
      </c>
      <c r="B598" s="733"/>
      <c r="C598" s="733"/>
      <c r="D598" s="734"/>
      <c r="E598" s="706"/>
      <c r="F598" s="707"/>
      <c r="G598" s="251"/>
    </row>
    <row r="599" spans="1:7">
      <c r="A599" s="732" t="s">
        <v>312</v>
      </c>
      <c r="B599" s="733"/>
      <c r="C599" s="733"/>
      <c r="D599" s="734"/>
      <c r="E599" s="706"/>
      <c r="F599" s="707"/>
      <c r="G599" s="251"/>
    </row>
    <row r="600" spans="1:7">
      <c r="A600" s="732" t="s">
        <v>313</v>
      </c>
      <c r="B600" s="733"/>
      <c r="C600" s="733"/>
      <c r="D600" s="734"/>
      <c r="E600" s="739"/>
      <c r="F600" s="740"/>
      <c r="G600" s="251"/>
    </row>
    <row r="601" spans="1:7">
      <c r="A601" s="732" t="s">
        <v>314</v>
      </c>
      <c r="B601" s="733"/>
      <c r="C601" s="733"/>
      <c r="D601" s="734"/>
      <c r="E601" s="706"/>
      <c r="F601" s="707"/>
      <c r="G601" s="251"/>
    </row>
    <row r="602" spans="1:7">
      <c r="A602" s="732" t="s">
        <v>315</v>
      </c>
      <c r="B602" s="733"/>
      <c r="C602" s="733"/>
      <c r="D602" s="734"/>
      <c r="E602" s="706"/>
      <c r="F602" s="707"/>
      <c r="G602" s="251"/>
    </row>
    <row r="603" spans="1:7">
      <c r="A603" s="732" t="s">
        <v>316</v>
      </c>
      <c r="B603" s="733"/>
      <c r="C603" s="733"/>
      <c r="D603" s="734"/>
      <c r="E603" s="706"/>
      <c r="F603" s="707"/>
      <c r="G603" s="251"/>
    </row>
    <row r="604" spans="1:7">
      <c r="A604" s="732" t="s">
        <v>317</v>
      </c>
      <c r="B604" s="733"/>
      <c r="C604" s="733"/>
      <c r="D604" s="734"/>
      <c r="E604" s="706"/>
      <c r="F604" s="707"/>
      <c r="G604" s="251"/>
    </row>
    <row r="605" spans="1:7">
      <c r="A605" s="732" t="s">
        <v>318</v>
      </c>
      <c r="B605" s="733"/>
      <c r="C605" s="733"/>
      <c r="D605" s="734"/>
      <c r="E605" s="706"/>
      <c r="F605" s="707"/>
      <c r="G605" s="251"/>
    </row>
    <row r="606" spans="1:7">
      <c r="A606" s="732" t="s">
        <v>319</v>
      </c>
      <c r="B606" s="733"/>
      <c r="C606" s="733"/>
      <c r="D606" s="734"/>
      <c r="E606" s="706"/>
      <c r="F606" s="707"/>
      <c r="G606" s="251"/>
    </row>
    <row r="607" spans="1:7">
      <c r="A607" s="741" t="s">
        <v>320</v>
      </c>
      <c r="B607" s="742"/>
      <c r="C607" s="742"/>
      <c r="D607" s="743"/>
      <c r="E607" s="706"/>
      <c r="F607" s="707"/>
      <c r="G607" s="251"/>
    </row>
    <row r="608" spans="1:7">
      <c r="A608" s="741" t="s">
        <v>321</v>
      </c>
      <c r="B608" s="742"/>
      <c r="C608" s="742"/>
      <c r="D608" s="743"/>
      <c r="E608" s="706"/>
      <c r="F608" s="707"/>
      <c r="G608" s="251"/>
    </row>
    <row r="609" spans="1:7">
      <c r="A609" s="741" t="s">
        <v>322</v>
      </c>
      <c r="B609" s="742"/>
      <c r="C609" s="742"/>
      <c r="D609" s="743"/>
      <c r="E609" s="706"/>
      <c r="F609" s="707"/>
      <c r="G609" s="251"/>
    </row>
    <row r="610" spans="1:7">
      <c r="A610" s="744" t="s">
        <v>323</v>
      </c>
      <c r="B610" s="745"/>
      <c r="C610" s="745"/>
      <c r="D610" s="746"/>
      <c r="E610" s="706"/>
      <c r="F610" s="707"/>
      <c r="G610" s="251"/>
    </row>
    <row r="611" spans="1:7" ht="14.25" thickBot="1">
      <c r="A611" s="747" t="s">
        <v>324</v>
      </c>
      <c r="B611" s="748"/>
      <c r="C611" s="748"/>
      <c r="D611" s="749"/>
      <c r="E611" s="706">
        <v>197.5</v>
      </c>
      <c r="F611" s="707">
        <v>357</v>
      </c>
      <c r="G611" s="251"/>
    </row>
    <row r="612" spans="1:7" ht="14.25" thickBot="1">
      <c r="A612" s="750" t="s">
        <v>325</v>
      </c>
      <c r="B612" s="751"/>
      <c r="C612" s="751"/>
      <c r="D612" s="752"/>
      <c r="E612" s="753">
        <f>SUM(E569+E578+E579+E580+E581+E582)</f>
        <v>38615.42</v>
      </c>
      <c r="F612" s="753">
        <f>SUM(F569+F578+F579+F580+F581+F582)</f>
        <v>10219.09</v>
      </c>
      <c r="G612" s="697"/>
    </row>
    <row r="613" spans="1:7">
      <c r="A613" s="754"/>
      <c r="B613" s="754"/>
      <c r="C613" s="754"/>
      <c r="D613" s="754"/>
      <c r="E613" s="755"/>
      <c r="F613" s="755"/>
      <c r="G613" s="697"/>
    </row>
    <row r="614" spans="1:7">
      <c r="A614" s="12" t="s">
        <v>326</v>
      </c>
      <c r="B614" s="139"/>
      <c r="C614" s="139"/>
      <c r="D614" s="139"/>
    </row>
    <row r="615" spans="1:7" ht="15.75" thickBot="1">
      <c r="A615" s="650"/>
      <c r="B615" s="650"/>
      <c r="C615" s="338"/>
    </row>
    <row r="616" spans="1:7" ht="15.75">
      <c r="A616" s="756" t="s">
        <v>327</v>
      </c>
      <c r="B616" s="757"/>
      <c r="C616" s="758" t="s">
        <v>269</v>
      </c>
      <c r="D616" s="758" t="s">
        <v>270</v>
      </c>
    </row>
    <row r="617" spans="1:7" ht="15.75" thickBot="1">
      <c r="A617" s="759"/>
      <c r="B617" s="760"/>
      <c r="C617" s="761"/>
      <c r="D617" s="762"/>
    </row>
    <row r="618" spans="1:7">
      <c r="A618" s="763" t="s">
        <v>328</v>
      </c>
      <c r="B618" s="764"/>
      <c r="C618" s="664">
        <v>153084.35999999999</v>
      </c>
      <c r="D618" s="665">
        <v>81203.69</v>
      </c>
    </row>
    <row r="619" spans="1:7">
      <c r="A619" s="459" t="s">
        <v>329</v>
      </c>
      <c r="B619" s="460"/>
      <c r="C619" s="659"/>
      <c r="D619" s="660"/>
    </row>
    <row r="620" spans="1:7">
      <c r="A620" s="465" t="s">
        <v>330</v>
      </c>
      <c r="B620" s="466"/>
      <c r="C620" s="659">
        <v>71588.31</v>
      </c>
      <c r="D620" s="660">
        <v>19979.48</v>
      </c>
    </row>
    <row r="621" spans="1:7">
      <c r="A621" s="765" t="s">
        <v>331</v>
      </c>
      <c r="B621" s="766"/>
      <c r="C621" s="659"/>
      <c r="D621" s="660"/>
    </row>
    <row r="622" spans="1:7">
      <c r="A622" s="463" t="s">
        <v>332</v>
      </c>
      <c r="B622" s="464"/>
      <c r="C622" s="659"/>
      <c r="D622" s="660"/>
    </row>
    <row r="623" spans="1:7">
      <c r="A623" s="463" t="s">
        <v>333</v>
      </c>
      <c r="B623" s="464"/>
      <c r="C623" s="659">
        <v>3816.26</v>
      </c>
      <c r="D623" s="660">
        <v>3552.56</v>
      </c>
    </row>
    <row r="624" spans="1:7">
      <c r="A624" s="463" t="s">
        <v>334</v>
      </c>
      <c r="B624" s="464"/>
      <c r="C624" s="659"/>
      <c r="D624" s="660"/>
    </row>
    <row r="625" spans="1:6" ht="21.75" customHeight="1">
      <c r="A625" s="579" t="s">
        <v>335</v>
      </c>
      <c r="B625" s="580"/>
      <c r="C625" s="659"/>
      <c r="D625" s="660">
        <v>1906.5</v>
      </c>
    </row>
    <row r="626" spans="1:6">
      <c r="A626" s="765" t="s">
        <v>336</v>
      </c>
      <c r="B626" s="766"/>
      <c r="C626" s="767"/>
      <c r="D626" s="660"/>
    </row>
    <row r="627" spans="1:6" ht="14.25" thickBot="1">
      <c r="A627" s="768" t="s">
        <v>17</v>
      </c>
      <c r="B627" s="769"/>
      <c r="C627" s="770">
        <v>0</v>
      </c>
      <c r="D627" s="771">
        <v>0</v>
      </c>
    </row>
    <row r="628" spans="1:6" ht="16.5" thickBot="1">
      <c r="A628" s="772" t="s">
        <v>91</v>
      </c>
      <c r="B628" s="773"/>
      <c r="C628" s="774">
        <f>SUM(C618:C627)</f>
        <v>228488.93</v>
      </c>
      <c r="D628" s="774">
        <f>SUM(D618:D627)</f>
        <v>106642.23</v>
      </c>
    </row>
    <row r="632" spans="1:6" ht="14.25">
      <c r="A632" s="297" t="s">
        <v>337</v>
      </c>
      <c r="B632" s="297"/>
      <c r="C632" s="297"/>
    </row>
    <row r="633" spans="1:6" ht="15" thickBot="1">
      <c r="A633" s="650"/>
      <c r="B633" s="650"/>
      <c r="C633" s="650"/>
    </row>
    <row r="634" spans="1:6" ht="26.25" thickBot="1">
      <c r="A634" s="775" t="s">
        <v>338</v>
      </c>
      <c r="B634" s="776"/>
      <c r="C634" s="776"/>
      <c r="D634" s="777"/>
      <c r="E634" s="653" t="s">
        <v>269</v>
      </c>
      <c r="F634" s="341" t="s">
        <v>270</v>
      </c>
    </row>
    <row r="635" spans="1:6" ht="14.25" thickBot="1">
      <c r="A635" s="429" t="s">
        <v>339</v>
      </c>
      <c r="B635" s="778"/>
      <c r="C635" s="778"/>
      <c r="D635" s="779"/>
      <c r="E635" s="780">
        <f>E636+E637+E638</f>
        <v>0</v>
      </c>
      <c r="F635" s="780">
        <f>F636+F637+F638</f>
        <v>0</v>
      </c>
    </row>
    <row r="636" spans="1:6">
      <c r="A636" s="781" t="s">
        <v>340</v>
      </c>
      <c r="B636" s="782"/>
      <c r="C636" s="782"/>
      <c r="D636" s="783"/>
      <c r="E636" s="784"/>
      <c r="F636" s="785"/>
    </row>
    <row r="637" spans="1:6">
      <c r="A637" s="786" t="s">
        <v>341</v>
      </c>
      <c r="B637" s="787"/>
      <c r="C637" s="787"/>
      <c r="D637" s="788"/>
      <c r="E637" s="789"/>
      <c r="F637" s="790"/>
    </row>
    <row r="638" spans="1:6" ht="14.25" thickBot="1">
      <c r="A638" s="791" t="s">
        <v>342</v>
      </c>
      <c r="B638" s="792"/>
      <c r="C638" s="792"/>
      <c r="D638" s="793"/>
      <c r="E638" s="794"/>
      <c r="F638" s="795"/>
    </row>
    <row r="639" spans="1:6" ht="14.25" thickBot="1">
      <c r="A639" s="796" t="s">
        <v>343</v>
      </c>
      <c r="B639" s="797"/>
      <c r="C639" s="797"/>
      <c r="D639" s="798"/>
      <c r="E639" s="780">
        <v>0</v>
      </c>
      <c r="F639" s="799">
        <v>0</v>
      </c>
    </row>
    <row r="640" spans="1:6" ht="14.25" thickBot="1">
      <c r="A640" s="800" t="s">
        <v>344</v>
      </c>
      <c r="B640" s="801"/>
      <c r="C640" s="801"/>
      <c r="D640" s="802"/>
      <c r="E640" s="803">
        <f>SUM(E641:E650)</f>
        <v>1253.92</v>
      </c>
      <c r="F640" s="803">
        <f>SUM(F641:F650)</f>
        <v>1037.82</v>
      </c>
    </row>
    <row r="641" spans="1:6">
      <c r="A641" s="804" t="s">
        <v>345</v>
      </c>
      <c r="B641" s="805"/>
      <c r="C641" s="805"/>
      <c r="D641" s="806"/>
      <c r="E641" s="807"/>
      <c r="F641" s="807"/>
    </row>
    <row r="642" spans="1:6">
      <c r="A642" s="808" t="s">
        <v>346</v>
      </c>
      <c r="B642" s="809"/>
      <c r="C642" s="809"/>
      <c r="D642" s="810"/>
      <c r="E642" s="811"/>
      <c r="F642" s="811"/>
    </row>
    <row r="643" spans="1:6">
      <c r="A643" s="808" t="s">
        <v>347</v>
      </c>
      <c r="B643" s="809"/>
      <c r="C643" s="809"/>
      <c r="D643" s="810"/>
      <c r="E643" s="789"/>
      <c r="F643" s="789"/>
    </row>
    <row r="644" spans="1:6">
      <c r="A644" s="808" t="s">
        <v>348</v>
      </c>
      <c r="B644" s="809"/>
      <c r="C644" s="809"/>
      <c r="D644" s="810"/>
      <c r="E644" s="789"/>
      <c r="F644" s="790"/>
    </row>
    <row r="645" spans="1:6">
      <c r="A645" s="808" t="s">
        <v>349</v>
      </c>
      <c r="B645" s="809"/>
      <c r="C645" s="809"/>
      <c r="D645" s="810"/>
      <c r="E645" s="789"/>
      <c r="F645" s="790"/>
    </row>
    <row r="646" spans="1:6">
      <c r="A646" s="808" t="s">
        <v>350</v>
      </c>
      <c r="B646" s="809"/>
      <c r="C646" s="809"/>
      <c r="D646" s="810"/>
      <c r="E646" s="812"/>
      <c r="F646" s="813"/>
    </row>
    <row r="647" spans="1:6">
      <c r="A647" s="808" t="s">
        <v>351</v>
      </c>
      <c r="B647" s="809"/>
      <c r="C647" s="809"/>
      <c r="D647" s="810"/>
      <c r="E647" s="812"/>
      <c r="F647" s="813"/>
    </row>
    <row r="648" spans="1:6">
      <c r="A648" s="786" t="s">
        <v>352</v>
      </c>
      <c r="B648" s="787"/>
      <c r="C648" s="787"/>
      <c r="D648" s="788"/>
      <c r="E648" s="789"/>
      <c r="F648" s="790"/>
    </row>
    <row r="649" spans="1:6">
      <c r="A649" s="786" t="s">
        <v>353</v>
      </c>
      <c r="B649" s="787"/>
      <c r="C649" s="787"/>
      <c r="D649" s="788"/>
      <c r="E649" s="812"/>
      <c r="F649" s="813"/>
    </row>
    <row r="650" spans="1:6" ht="14.25" thickBot="1">
      <c r="A650" s="791" t="s">
        <v>354</v>
      </c>
      <c r="B650" s="792"/>
      <c r="C650" s="792"/>
      <c r="D650" s="793"/>
      <c r="E650" s="812">
        <v>1253.92</v>
      </c>
      <c r="F650" s="813">
        <v>1037.82</v>
      </c>
    </row>
    <row r="651" spans="1:6" ht="14.25" thickBot="1">
      <c r="A651" s="814" t="s">
        <v>91</v>
      </c>
      <c r="B651" s="815"/>
      <c r="C651" s="815"/>
      <c r="D651" s="816"/>
      <c r="E651" s="424">
        <f>SUM(E635+E639+E640)</f>
        <v>1253.92</v>
      </c>
      <c r="F651" s="424">
        <f>SUM(F635+F639+F640)</f>
        <v>1037.82</v>
      </c>
    </row>
    <row r="662" spans="1:6">
      <c r="A662" s="12" t="s">
        <v>355</v>
      </c>
      <c r="B662" s="139"/>
      <c r="C662" s="139"/>
      <c r="D662" s="139"/>
    </row>
    <row r="663" spans="1:6" ht="15.75" thickBot="1">
      <c r="A663" s="650"/>
      <c r="B663" s="650"/>
      <c r="C663" s="338"/>
      <c r="D663" s="338"/>
    </row>
    <row r="664" spans="1:6" ht="26.25" thickBot="1">
      <c r="A664" s="257" t="s">
        <v>356</v>
      </c>
      <c r="B664" s="258"/>
      <c r="C664" s="258"/>
      <c r="D664" s="259"/>
      <c r="E664" s="653" t="s">
        <v>269</v>
      </c>
      <c r="F664" s="341" t="s">
        <v>270</v>
      </c>
    </row>
    <row r="665" spans="1:6" ht="30.75" customHeight="1" thickBot="1">
      <c r="A665" s="817" t="s">
        <v>357</v>
      </c>
      <c r="B665" s="818"/>
      <c r="C665" s="818"/>
      <c r="D665" s="819"/>
      <c r="E665" s="820"/>
      <c r="F665" s="820"/>
    </row>
    <row r="666" spans="1:6" ht="14.25" thickBot="1">
      <c r="A666" s="429" t="s">
        <v>358</v>
      </c>
      <c r="B666" s="778"/>
      <c r="C666" s="778"/>
      <c r="D666" s="779"/>
      <c r="E666" s="655">
        <f>SUM(E667+E668+E673)</f>
        <v>266.7</v>
      </c>
      <c r="F666" s="655">
        <f>SUM(F667+F668+F673)</f>
        <v>237.93</v>
      </c>
    </row>
    <row r="667" spans="1:6">
      <c r="A667" s="821" t="s">
        <v>359</v>
      </c>
      <c r="B667" s="822"/>
      <c r="C667" s="822"/>
      <c r="D667" s="823"/>
      <c r="E667" s="484"/>
      <c r="F667" s="484"/>
    </row>
    <row r="668" spans="1:6">
      <c r="A668" s="315" t="s">
        <v>360</v>
      </c>
      <c r="B668" s="824"/>
      <c r="C668" s="824"/>
      <c r="D668" s="825"/>
      <c r="E668" s="826">
        <f>SUM(E670:E672)</f>
        <v>0</v>
      </c>
      <c r="F668" s="826">
        <f>SUM(F670:F672)</f>
        <v>0</v>
      </c>
    </row>
    <row r="669" spans="1:6">
      <c r="A669" s="327" t="s">
        <v>361</v>
      </c>
      <c r="B669" s="827"/>
      <c r="C669" s="827"/>
      <c r="D669" s="489"/>
      <c r="E669" s="828"/>
      <c r="F669" s="828"/>
    </row>
    <row r="670" spans="1:6">
      <c r="A670" s="327" t="s">
        <v>362</v>
      </c>
      <c r="B670" s="827"/>
      <c r="C670" s="827"/>
      <c r="D670" s="489"/>
      <c r="E670" s="828"/>
      <c r="F670" s="828"/>
    </row>
    <row r="671" spans="1:6">
      <c r="A671" s="327" t="s">
        <v>363</v>
      </c>
      <c r="B671" s="827"/>
      <c r="C671" s="827"/>
      <c r="D671" s="489"/>
      <c r="E671" s="659"/>
      <c r="F671" s="659"/>
    </row>
    <row r="672" spans="1:6">
      <c r="A672" s="327" t="s">
        <v>364</v>
      </c>
      <c r="B672" s="827"/>
      <c r="C672" s="827"/>
      <c r="D672" s="489"/>
      <c r="E672" s="659"/>
      <c r="F672" s="659"/>
    </row>
    <row r="673" spans="1:6">
      <c r="A673" s="490" t="s">
        <v>365</v>
      </c>
      <c r="B673" s="829"/>
      <c r="C673" s="829"/>
      <c r="D673" s="491"/>
      <c r="E673" s="826">
        <f>SUM(E674:E678)</f>
        <v>266.7</v>
      </c>
      <c r="F673" s="826">
        <f>SUM(F674:F678)</f>
        <v>237.93</v>
      </c>
    </row>
    <row r="674" spans="1:6">
      <c r="A674" s="327" t="s">
        <v>366</v>
      </c>
      <c r="B674" s="827"/>
      <c r="C674" s="827"/>
      <c r="D674" s="489"/>
      <c r="E674" s="659"/>
      <c r="F674" s="659"/>
    </row>
    <row r="675" spans="1:6">
      <c r="A675" s="327" t="s">
        <v>367</v>
      </c>
      <c r="B675" s="827"/>
      <c r="C675" s="827"/>
      <c r="D675" s="489"/>
      <c r="E675" s="659"/>
      <c r="F675" s="659"/>
    </row>
    <row r="676" spans="1:6">
      <c r="A676" s="830" t="s">
        <v>368</v>
      </c>
      <c r="B676" s="831"/>
      <c r="C676" s="831"/>
      <c r="D676" s="832"/>
      <c r="E676" s="659"/>
      <c r="F676" s="659"/>
    </row>
    <row r="677" spans="1:6">
      <c r="A677" s="830" t="s">
        <v>369</v>
      </c>
      <c r="B677" s="831"/>
      <c r="C677" s="831"/>
      <c r="D677" s="832"/>
      <c r="E677" s="659"/>
      <c r="F677" s="659"/>
    </row>
    <row r="678" spans="1:6" ht="14.25" thickBot="1">
      <c r="A678" s="833" t="s">
        <v>370</v>
      </c>
      <c r="B678" s="834"/>
      <c r="C678" s="834"/>
      <c r="D678" s="835"/>
      <c r="E678" s="662">
        <v>266.7</v>
      </c>
      <c r="F678" s="662">
        <v>237.93</v>
      </c>
    </row>
    <row r="679" spans="1:6" ht="14.25" thickBot="1">
      <c r="A679" s="836" t="s">
        <v>371</v>
      </c>
      <c r="B679" s="837"/>
      <c r="C679" s="837"/>
      <c r="D679" s="838"/>
      <c r="E679" s="839">
        <f>SUM(E665+E666)</f>
        <v>266.7</v>
      </c>
      <c r="F679" s="839">
        <f>SUM(F665+F666)</f>
        <v>237.93</v>
      </c>
    </row>
    <row r="683" spans="1:6" ht="14.25">
      <c r="A683" s="59" t="s">
        <v>372</v>
      </c>
      <c r="B683" s="2"/>
      <c r="C683" s="2"/>
    </row>
    <row r="684" spans="1:6" ht="14.25" thickBot="1">
      <c r="A684"/>
      <c r="B684"/>
      <c r="C684"/>
    </row>
    <row r="685" spans="1:6" ht="32.25" thickBot="1">
      <c r="A685" s="840"/>
      <c r="B685" s="841"/>
      <c r="C685" s="841"/>
      <c r="D685" s="842"/>
      <c r="E685" s="565" t="s">
        <v>269</v>
      </c>
      <c r="F685" s="843" t="s">
        <v>270</v>
      </c>
    </row>
    <row r="686" spans="1:6" ht="14.25" thickBot="1">
      <c r="A686" s="844" t="s">
        <v>373</v>
      </c>
      <c r="B686" s="845"/>
      <c r="C686" s="845"/>
      <c r="D686" s="846"/>
      <c r="E686" s="655">
        <f>SUM(E687:E688)</f>
        <v>0</v>
      </c>
      <c r="F686" s="655">
        <f>SUM(F687:F688)</f>
        <v>0</v>
      </c>
    </row>
    <row r="687" spans="1:6">
      <c r="A687" s="847" t="s">
        <v>374</v>
      </c>
      <c r="B687" s="848"/>
      <c r="C687" s="848"/>
      <c r="D687" s="849"/>
      <c r="E687" s="657"/>
      <c r="F687" s="850"/>
    </row>
    <row r="688" spans="1:6" ht="14.25" thickBot="1">
      <c r="A688" s="851" t="s">
        <v>375</v>
      </c>
      <c r="B688" s="852"/>
      <c r="C688" s="852"/>
      <c r="D688" s="853"/>
      <c r="E688" s="671"/>
      <c r="F688" s="854"/>
    </row>
    <row r="689" spans="1:6" ht="14.25" thickBot="1">
      <c r="A689" s="855" t="s">
        <v>376</v>
      </c>
      <c r="B689" s="856"/>
      <c r="C689" s="856"/>
      <c r="D689" s="857"/>
      <c r="E689" s="655">
        <f>SUM(E690:E691)</f>
        <v>187.88</v>
      </c>
      <c r="F689" s="655">
        <f>SUM(F690:F691)</f>
        <v>115.17</v>
      </c>
    </row>
    <row r="690" spans="1:6" ht="22.5" customHeight="1">
      <c r="A690" s="858" t="s">
        <v>377</v>
      </c>
      <c r="B690" s="859"/>
      <c r="C690" s="859"/>
      <c r="D690" s="860"/>
      <c r="E690" s="664">
        <v>139.18</v>
      </c>
      <c r="F690" s="665">
        <v>109.61</v>
      </c>
    </row>
    <row r="691" spans="1:6" ht="15.75" customHeight="1" thickBot="1">
      <c r="A691" s="861" t="s">
        <v>378</v>
      </c>
      <c r="B691" s="862"/>
      <c r="C691" s="862"/>
      <c r="D691" s="863"/>
      <c r="E691" s="770">
        <v>48.7</v>
      </c>
      <c r="F691" s="771">
        <v>5.56</v>
      </c>
    </row>
    <row r="692" spans="1:6" ht="14.25" thickBot="1">
      <c r="A692" s="855" t="s">
        <v>379</v>
      </c>
      <c r="B692" s="856"/>
      <c r="C692" s="856"/>
      <c r="D692" s="857"/>
      <c r="E692" s="655">
        <f>SUM(E693:E698)</f>
        <v>0</v>
      </c>
      <c r="F692" s="655">
        <f>SUM(F693:F698)</f>
        <v>0</v>
      </c>
    </row>
    <row r="693" spans="1:6">
      <c r="A693" s="864" t="s">
        <v>380</v>
      </c>
      <c r="B693" s="865"/>
      <c r="C693" s="865"/>
      <c r="D693" s="866"/>
      <c r="E693" s="664"/>
      <c r="F693" s="665"/>
    </row>
    <row r="694" spans="1:6">
      <c r="A694" s="867" t="s">
        <v>381</v>
      </c>
      <c r="B694" s="868"/>
      <c r="C694" s="868"/>
      <c r="D694" s="869"/>
      <c r="E694" s="664"/>
      <c r="F694" s="665"/>
    </row>
    <row r="695" spans="1:6">
      <c r="A695" s="870" t="s">
        <v>382</v>
      </c>
      <c r="B695" s="871"/>
      <c r="C695" s="871"/>
      <c r="D695" s="872"/>
      <c r="E695" s="659"/>
      <c r="F695" s="660"/>
    </row>
    <row r="696" spans="1:6">
      <c r="A696" s="870" t="s">
        <v>383</v>
      </c>
      <c r="B696" s="871"/>
      <c r="C696" s="871"/>
      <c r="D696" s="872"/>
      <c r="E696" s="770"/>
      <c r="F696" s="771"/>
    </row>
    <row r="697" spans="1:6">
      <c r="A697" s="870" t="s">
        <v>384</v>
      </c>
      <c r="B697" s="871"/>
      <c r="C697" s="871"/>
      <c r="D697" s="872"/>
      <c r="E697" s="770"/>
      <c r="F697" s="771"/>
    </row>
    <row r="698" spans="1:6" ht="14.25" thickBot="1">
      <c r="A698" s="873" t="s">
        <v>385</v>
      </c>
      <c r="B698" s="874"/>
      <c r="C698" s="874"/>
      <c r="D698" s="875"/>
      <c r="E698" s="770"/>
      <c r="F698" s="771"/>
    </row>
    <row r="699" spans="1:6" ht="16.5" thickBot="1">
      <c r="A699" s="772" t="s">
        <v>91</v>
      </c>
      <c r="B699" s="876"/>
      <c r="C699" s="876"/>
      <c r="D699" s="773"/>
      <c r="E699" s="877">
        <v>201.72</v>
      </c>
      <c r="F699" s="877">
        <f>SUM(F686+F689+F692)</f>
        <v>115.17</v>
      </c>
    </row>
    <row r="700" spans="1:6" ht="15.75">
      <c r="A700" s="878"/>
      <c r="B700" s="878"/>
      <c r="C700" s="878"/>
      <c r="D700" s="878"/>
      <c r="E700" s="879"/>
      <c r="F700" s="879"/>
    </row>
    <row r="701" spans="1:6">
      <c r="A701" s="558"/>
      <c r="B701" s="558"/>
      <c r="C701" s="558"/>
      <c r="D701" s="558"/>
      <c r="E701" s="558"/>
      <c r="F701" s="558"/>
    </row>
    <row r="702" spans="1:6" ht="15.75">
      <c r="A702" s="880"/>
      <c r="B702" s="880"/>
      <c r="C702" s="880"/>
      <c r="D702" s="880"/>
      <c r="E702" s="881"/>
      <c r="F702" s="881"/>
    </row>
    <row r="703" spans="1:6" ht="15.75">
      <c r="A703" s="878"/>
      <c r="B703" s="878"/>
      <c r="C703" s="878"/>
      <c r="D703" s="878"/>
      <c r="E703" s="879"/>
      <c r="F703" s="879"/>
    </row>
    <row r="704" spans="1:6" ht="15.75">
      <c r="A704" s="878"/>
      <c r="B704" s="878"/>
      <c r="C704" s="878"/>
      <c r="D704" s="878"/>
      <c r="E704" s="879"/>
      <c r="F704" s="879"/>
    </row>
    <row r="707" spans="1:6" ht="14.25">
      <c r="A707" s="297" t="s">
        <v>386</v>
      </c>
      <c r="B707" s="297"/>
      <c r="C707" s="297"/>
    </row>
    <row r="708" spans="1:6" ht="14.25" thickBot="1">
      <c r="A708" s="651"/>
      <c r="B708" s="300"/>
      <c r="C708" s="300"/>
    </row>
    <row r="709" spans="1:6" ht="26.25" thickBot="1">
      <c r="A709" s="257"/>
      <c r="B709" s="258"/>
      <c r="C709" s="258"/>
      <c r="D709" s="259"/>
      <c r="E709" s="653" t="s">
        <v>269</v>
      </c>
      <c r="F709" s="341" t="s">
        <v>270</v>
      </c>
    </row>
    <row r="710" spans="1:6" ht="14.25" thickBot="1">
      <c r="A710" s="429" t="s">
        <v>376</v>
      </c>
      <c r="B710" s="778"/>
      <c r="C710" s="778"/>
      <c r="D710" s="779"/>
      <c r="E710" s="655">
        <f>E711+E712</f>
        <v>0</v>
      </c>
      <c r="F710" s="655">
        <f>F711+F712</f>
        <v>0</v>
      </c>
    </row>
    <row r="711" spans="1:6">
      <c r="A711" s="804" t="s">
        <v>387</v>
      </c>
      <c r="B711" s="805"/>
      <c r="C711" s="805"/>
      <c r="D711" s="806"/>
      <c r="E711" s="657"/>
      <c r="F711" s="850"/>
    </row>
    <row r="712" spans="1:6" ht="14.25" thickBot="1">
      <c r="A712" s="882" t="s">
        <v>388</v>
      </c>
      <c r="B712" s="883"/>
      <c r="C712" s="883"/>
      <c r="D712" s="884"/>
      <c r="E712" s="662"/>
      <c r="F712" s="663"/>
    </row>
    <row r="713" spans="1:6" ht="14.25" thickBot="1">
      <c r="A713" s="429" t="s">
        <v>389</v>
      </c>
      <c r="B713" s="778"/>
      <c r="C713" s="778"/>
      <c r="D713" s="779"/>
      <c r="E713" s="655">
        <f>SUM(E714:E721)</f>
        <v>125.76</v>
      </c>
      <c r="F713" s="655">
        <f>SUM(F714:F721)</f>
        <v>108.75</v>
      </c>
    </row>
    <row r="714" spans="1:6">
      <c r="A714" s="804" t="s">
        <v>390</v>
      </c>
      <c r="B714" s="805"/>
      <c r="C714" s="805"/>
      <c r="D714" s="806"/>
      <c r="E714" s="664"/>
      <c r="F714" s="664"/>
    </row>
    <row r="715" spans="1:6">
      <c r="A715" s="808" t="s">
        <v>391</v>
      </c>
      <c r="B715" s="809"/>
      <c r="C715" s="809"/>
      <c r="D715" s="810"/>
      <c r="E715" s="659"/>
      <c r="F715" s="659"/>
    </row>
    <row r="716" spans="1:6">
      <c r="A716" s="808" t="s">
        <v>392</v>
      </c>
      <c r="B716" s="809"/>
      <c r="C716" s="809"/>
      <c r="D716" s="810"/>
      <c r="E716" s="659"/>
      <c r="F716" s="659"/>
    </row>
    <row r="717" spans="1:6">
      <c r="A717" s="786" t="s">
        <v>393</v>
      </c>
      <c r="B717" s="787"/>
      <c r="C717" s="787"/>
      <c r="D717" s="788"/>
      <c r="E717" s="659"/>
      <c r="F717" s="659"/>
    </row>
    <row r="718" spans="1:6">
      <c r="A718" s="786" t="s">
        <v>394</v>
      </c>
      <c r="B718" s="787"/>
      <c r="C718" s="787"/>
      <c r="D718" s="788"/>
      <c r="E718" s="770">
        <v>125.76</v>
      </c>
      <c r="F718" s="770">
        <v>108.75</v>
      </c>
    </row>
    <row r="719" spans="1:6">
      <c r="A719" s="786" t="s">
        <v>395</v>
      </c>
      <c r="B719" s="787"/>
      <c r="C719" s="787"/>
      <c r="D719" s="788"/>
      <c r="E719" s="770"/>
      <c r="F719" s="770"/>
    </row>
    <row r="720" spans="1:6">
      <c r="A720" s="786" t="s">
        <v>396</v>
      </c>
      <c r="B720" s="787"/>
      <c r="C720" s="787"/>
      <c r="D720" s="788"/>
      <c r="E720" s="770"/>
      <c r="F720" s="770"/>
    </row>
    <row r="721" spans="1:6" ht="14.25" thickBot="1">
      <c r="A721" s="885" t="s">
        <v>141</v>
      </c>
      <c r="B721" s="886"/>
      <c r="C721" s="886"/>
      <c r="D721" s="887"/>
      <c r="E721" s="770"/>
      <c r="F721" s="770"/>
    </row>
    <row r="722" spans="1:6" ht="14.25" thickBot="1">
      <c r="A722" s="450"/>
      <c r="B722" s="888"/>
      <c r="C722" s="888"/>
      <c r="D722" s="451"/>
      <c r="E722" s="424">
        <f>SUM(E710+E713)</f>
        <v>125.76</v>
      </c>
      <c r="F722" s="424">
        <f>SUM(F710+F713)</f>
        <v>108.75</v>
      </c>
    </row>
    <row r="726" spans="1:6" ht="15.75">
      <c r="A726" s="889" t="s">
        <v>397</v>
      </c>
      <c r="B726" s="889"/>
      <c r="C726" s="889"/>
      <c r="D726" s="889"/>
      <c r="E726" s="889"/>
      <c r="F726" s="889"/>
    </row>
    <row r="727" spans="1:6" ht="14.25" thickBot="1">
      <c r="A727" s="890"/>
      <c r="B727" s="397"/>
      <c r="C727" s="397"/>
      <c r="D727" s="397"/>
      <c r="E727" s="397"/>
      <c r="F727" s="397"/>
    </row>
    <row r="728" spans="1:6" ht="14.25" thickBot="1">
      <c r="A728" s="891" t="s">
        <v>398</v>
      </c>
      <c r="B728" s="892"/>
      <c r="C728" s="893" t="s">
        <v>258</v>
      </c>
      <c r="D728" s="894"/>
      <c r="E728" s="894"/>
      <c r="F728" s="895"/>
    </row>
    <row r="729" spans="1:6" ht="14.25" thickBot="1">
      <c r="A729" s="678"/>
      <c r="B729" s="896"/>
      <c r="C729" s="897" t="s">
        <v>399</v>
      </c>
      <c r="D729" s="378" t="s">
        <v>400</v>
      </c>
      <c r="E729" s="898" t="s">
        <v>271</v>
      </c>
      <c r="F729" s="378" t="s">
        <v>274</v>
      </c>
    </row>
    <row r="730" spans="1:6">
      <c r="A730" s="899" t="s">
        <v>401</v>
      </c>
      <c r="B730" s="900"/>
      <c r="C730" s="901">
        <f>SUM(C731:C733)</f>
        <v>0</v>
      </c>
      <c r="D730" s="901">
        <f>SUM(D731:D733)</f>
        <v>88.65</v>
      </c>
      <c r="E730" s="901">
        <f>SUM(E731:E733)</f>
        <v>0</v>
      </c>
      <c r="F730" s="287">
        <f>SUM(F731:F733)</f>
        <v>4737.66</v>
      </c>
    </row>
    <row r="731" spans="1:6">
      <c r="A731" s="902" t="s">
        <v>402</v>
      </c>
      <c r="B731" s="903"/>
      <c r="C731" s="901">
        <v>0</v>
      </c>
      <c r="D731" s="287">
        <v>88.65</v>
      </c>
      <c r="E731" s="904">
        <v>0</v>
      </c>
      <c r="F731" s="287">
        <v>4737.66</v>
      </c>
    </row>
    <row r="732" spans="1:6">
      <c r="A732" s="902" t="s">
        <v>403</v>
      </c>
      <c r="B732" s="903"/>
      <c r="C732" s="901"/>
      <c r="D732" s="287"/>
      <c r="E732" s="904"/>
      <c r="F732" s="287"/>
    </row>
    <row r="733" spans="1:6">
      <c r="A733" s="902" t="s">
        <v>403</v>
      </c>
      <c r="B733" s="903"/>
      <c r="C733" s="901"/>
      <c r="D733" s="287"/>
      <c r="E733" s="904"/>
      <c r="F733" s="287"/>
    </row>
    <row r="734" spans="1:6">
      <c r="A734" s="905" t="s">
        <v>404</v>
      </c>
      <c r="B734" s="906"/>
      <c r="C734" s="901">
        <v>0</v>
      </c>
      <c r="D734" s="287">
        <v>0</v>
      </c>
      <c r="E734" s="904">
        <v>0</v>
      </c>
      <c r="F734" s="287">
        <v>0</v>
      </c>
    </row>
    <row r="735" spans="1:6" ht="14.25" thickBot="1">
      <c r="A735" s="907" t="s">
        <v>405</v>
      </c>
      <c r="B735" s="366"/>
      <c r="C735" s="908">
        <v>0</v>
      </c>
      <c r="D735" s="909">
        <v>0</v>
      </c>
      <c r="E735" s="910">
        <v>0</v>
      </c>
      <c r="F735" s="909"/>
    </row>
    <row r="736" spans="1:6" ht="14.25" thickBot="1">
      <c r="A736" s="911" t="s">
        <v>142</v>
      </c>
      <c r="B736" s="912"/>
      <c r="C736" s="913">
        <f>C730+C734+C735</f>
        <v>0</v>
      </c>
      <c r="D736" s="913">
        <f>D730+D734+D735</f>
        <v>88.65</v>
      </c>
      <c r="E736" s="913">
        <f>E730+E734+E735</f>
        <v>0</v>
      </c>
      <c r="F736" s="914">
        <f>F730+F734+F735</f>
        <v>4737.66</v>
      </c>
    </row>
    <row r="739" spans="1:6" ht="30" customHeight="1">
      <c r="A739" s="201" t="s">
        <v>406</v>
      </c>
      <c r="B739" s="201"/>
      <c r="C739" s="201"/>
      <c r="D739" s="201"/>
      <c r="E739" s="915"/>
      <c r="F739" s="915"/>
    </row>
    <row r="741" spans="1:6" ht="15">
      <c r="A741" s="916" t="s">
        <v>407</v>
      </c>
      <c r="B741" s="916"/>
      <c r="C741" s="916"/>
      <c r="D741" s="916"/>
    </row>
    <row r="742" spans="1:6" ht="14.25" thickBot="1">
      <c r="A742" s="203"/>
      <c r="B742" s="397"/>
      <c r="C742" s="397"/>
      <c r="D742" s="397"/>
    </row>
    <row r="743" spans="1:6" ht="51.75" thickBot="1">
      <c r="A743" s="358" t="s">
        <v>34</v>
      </c>
      <c r="B743" s="359"/>
      <c r="C743" s="383" t="s">
        <v>408</v>
      </c>
      <c r="D743" s="383" t="s">
        <v>409</v>
      </c>
    </row>
    <row r="744" spans="1:6" ht="14.25" thickBot="1">
      <c r="A744" s="508" t="s">
        <v>410</v>
      </c>
      <c r="B744" s="917"/>
      <c r="C744" s="918">
        <v>68</v>
      </c>
      <c r="D744" s="919">
        <v>71</v>
      </c>
    </row>
    <row r="752" spans="1:6" ht="24" customHeight="1">
      <c r="A752" s="916" t="s">
        <v>411</v>
      </c>
      <c r="B752" s="916"/>
      <c r="C752" s="916"/>
      <c r="D752" s="916"/>
      <c r="E752" s="916"/>
      <c r="F752" s="916"/>
    </row>
    <row r="753" spans="1:5" ht="16.5" thickBot="1">
      <c r="A753" s="397"/>
      <c r="B753" s="920"/>
      <c r="C753" s="920"/>
      <c r="D753" s="397"/>
      <c r="E753" s="397"/>
    </row>
    <row r="754" spans="1:5" ht="51.75" thickBot="1">
      <c r="A754" s="897" t="s">
        <v>412</v>
      </c>
      <c r="B754" s="378" t="s">
        <v>413</v>
      </c>
      <c r="C754" s="378" t="s">
        <v>157</v>
      </c>
      <c r="D754" s="209" t="s">
        <v>414</v>
      </c>
      <c r="E754" s="208" t="s">
        <v>415</v>
      </c>
    </row>
    <row r="755" spans="1:5">
      <c r="A755" s="921" t="s">
        <v>88</v>
      </c>
      <c r="B755" s="280" t="s">
        <v>416</v>
      </c>
      <c r="C755" s="280"/>
      <c r="D755" s="280" t="s">
        <v>416</v>
      </c>
      <c r="E755" s="280" t="s">
        <v>416</v>
      </c>
    </row>
    <row r="756" spans="1:5">
      <c r="A756" s="922" t="s">
        <v>89</v>
      </c>
      <c r="B756" s="228"/>
      <c r="C756" s="228"/>
      <c r="D756" s="227"/>
      <c r="E756" s="228"/>
    </row>
    <row r="757" spans="1:5">
      <c r="A757" s="922" t="s">
        <v>417</v>
      </c>
      <c r="B757" s="228"/>
      <c r="C757" s="228"/>
      <c r="D757" s="227"/>
      <c r="E757" s="228"/>
    </row>
    <row r="758" spans="1:5">
      <c r="A758" s="922" t="s">
        <v>418</v>
      </c>
      <c r="B758" s="228"/>
      <c r="C758" s="228"/>
      <c r="D758" s="227"/>
      <c r="E758" s="228"/>
    </row>
    <row r="759" spans="1:5">
      <c r="A759" s="922" t="s">
        <v>419</v>
      </c>
      <c r="B759" s="228"/>
      <c r="C759" s="228"/>
      <c r="D759" s="227"/>
      <c r="E759" s="228"/>
    </row>
    <row r="760" spans="1:5">
      <c r="A760" s="922" t="s">
        <v>420</v>
      </c>
      <c r="B760" s="228"/>
      <c r="C760" s="228"/>
      <c r="D760" s="227"/>
      <c r="E760" s="228"/>
    </row>
    <row r="761" spans="1:5">
      <c r="A761" s="922" t="s">
        <v>421</v>
      </c>
      <c r="B761" s="228"/>
      <c r="C761" s="228"/>
      <c r="D761" s="227"/>
      <c r="E761" s="228"/>
    </row>
    <row r="762" spans="1:5" ht="14.25" thickBot="1">
      <c r="A762" s="923" t="s">
        <v>422</v>
      </c>
      <c r="B762" s="924"/>
      <c r="C762" s="924"/>
      <c r="D762" s="925"/>
      <c r="E762" s="924"/>
    </row>
    <row r="766" spans="1:5" ht="14.25">
      <c r="A766" s="562" t="s">
        <v>423</v>
      </c>
      <c r="B766" s="926"/>
      <c r="C766" s="926"/>
      <c r="D766" s="926"/>
      <c r="E766" s="926"/>
    </row>
    <row r="767" spans="1:5" ht="16.5" thickBot="1">
      <c r="A767" s="397"/>
      <c r="B767" s="920"/>
      <c r="C767" s="920"/>
      <c r="D767" s="397"/>
      <c r="E767" s="397"/>
    </row>
    <row r="768" spans="1:5" ht="63.75" thickBot="1">
      <c r="A768" s="927" t="s">
        <v>412</v>
      </c>
      <c r="B768" s="928" t="s">
        <v>413</v>
      </c>
      <c r="C768" s="928" t="s">
        <v>157</v>
      </c>
      <c r="D768" s="929" t="s">
        <v>424</v>
      </c>
      <c r="E768" s="930" t="s">
        <v>415</v>
      </c>
    </row>
    <row r="769" spans="1:6">
      <c r="A769" s="921" t="s">
        <v>88</v>
      </c>
      <c r="B769" s="280" t="s">
        <v>416</v>
      </c>
      <c r="C769" s="280"/>
      <c r="D769" s="280" t="s">
        <v>416</v>
      </c>
      <c r="E769" s="280" t="s">
        <v>416</v>
      </c>
    </row>
    <row r="770" spans="1:6">
      <c r="A770" s="922" t="s">
        <v>89</v>
      </c>
      <c r="B770" s="228"/>
      <c r="C770" s="228"/>
      <c r="D770" s="227"/>
      <c r="E770" s="228"/>
    </row>
    <row r="771" spans="1:6">
      <c r="A771" s="922" t="s">
        <v>417</v>
      </c>
      <c r="B771" s="228"/>
      <c r="C771" s="228"/>
      <c r="D771" s="227"/>
      <c r="E771" s="228"/>
    </row>
    <row r="772" spans="1:6">
      <c r="A772" s="922" t="s">
        <v>418</v>
      </c>
      <c r="B772" s="228"/>
      <c r="C772" s="228"/>
      <c r="D772" s="227"/>
      <c r="E772" s="228"/>
    </row>
    <row r="773" spans="1:6">
      <c r="A773" s="922" t="s">
        <v>419</v>
      </c>
      <c r="B773" s="228"/>
      <c r="C773" s="228"/>
      <c r="D773" s="227"/>
      <c r="E773" s="228"/>
    </row>
    <row r="774" spans="1:6">
      <c r="A774" s="922" t="s">
        <v>420</v>
      </c>
      <c r="B774" s="228"/>
      <c r="C774" s="228"/>
      <c r="D774" s="227"/>
      <c r="E774" s="228"/>
    </row>
    <row r="775" spans="1:6">
      <c r="A775" s="922" t="s">
        <v>421</v>
      </c>
      <c r="B775" s="228"/>
      <c r="C775" s="228"/>
      <c r="D775" s="227"/>
      <c r="E775" s="228"/>
    </row>
    <row r="776" spans="1:6" ht="14.25" thickBot="1">
      <c r="A776" s="923" t="s">
        <v>422</v>
      </c>
      <c r="B776" s="924"/>
      <c r="C776" s="924"/>
      <c r="D776" s="925"/>
      <c r="E776" s="924"/>
    </row>
    <row r="784" spans="1:6" ht="15">
      <c r="A784" s="931"/>
      <c r="B784" s="931"/>
      <c r="C784" s="932"/>
      <c r="D784" s="933"/>
      <c r="E784" s="931"/>
      <c r="F784" s="931"/>
    </row>
    <row r="785" spans="1:7" ht="30">
      <c r="A785" s="934" t="s">
        <v>425</v>
      </c>
      <c r="B785" s="934"/>
      <c r="C785" s="932">
        <v>44274</v>
      </c>
      <c r="D785" s="933"/>
      <c r="E785" s="934"/>
      <c r="F785" s="935" t="s">
        <v>426</v>
      </c>
      <c r="G785" s="935"/>
    </row>
    <row r="786" spans="1:7" ht="15">
      <c r="A786" s="934" t="s">
        <v>427</v>
      </c>
      <c r="B786" s="338"/>
      <c r="C786" s="935" t="s">
        <v>428</v>
      </c>
      <c r="D786" s="936"/>
      <c r="E786" s="934"/>
      <c r="F786" s="935" t="s">
        <v>429</v>
      </c>
      <c r="G786" s="935"/>
    </row>
  </sheetData>
  <mergeCells count="431">
    <mergeCell ref="C784:D784"/>
    <mergeCell ref="C785:D785"/>
    <mergeCell ref="F785:G785"/>
    <mergeCell ref="C786:D786"/>
    <mergeCell ref="F786:G786"/>
    <mergeCell ref="A736:B736"/>
    <mergeCell ref="A739:F739"/>
    <mergeCell ref="A741:D741"/>
    <mergeCell ref="A743:B743"/>
    <mergeCell ref="A744:B744"/>
    <mergeCell ref="A752:F752"/>
    <mergeCell ref="A730:B730"/>
    <mergeCell ref="A731:B731"/>
    <mergeCell ref="A732:B732"/>
    <mergeCell ref="A733:B733"/>
    <mergeCell ref="A734:B734"/>
    <mergeCell ref="A735:B735"/>
    <mergeCell ref="A719:D719"/>
    <mergeCell ref="A720:D720"/>
    <mergeCell ref="A721:D721"/>
    <mergeCell ref="A722:D722"/>
    <mergeCell ref="A726:F726"/>
    <mergeCell ref="A728:B729"/>
    <mergeCell ref="C728:F728"/>
    <mergeCell ref="A713:D713"/>
    <mergeCell ref="A714:D714"/>
    <mergeCell ref="A715:D715"/>
    <mergeCell ref="A716:D716"/>
    <mergeCell ref="A717:D717"/>
    <mergeCell ref="A718:D718"/>
    <mergeCell ref="A699:D699"/>
    <mergeCell ref="A707:C707"/>
    <mergeCell ref="A709:D709"/>
    <mergeCell ref="A710:D710"/>
    <mergeCell ref="A711:D711"/>
    <mergeCell ref="A712:D712"/>
    <mergeCell ref="A693:D693"/>
    <mergeCell ref="A694:D694"/>
    <mergeCell ref="A695:D695"/>
    <mergeCell ref="A696:D696"/>
    <mergeCell ref="A697:D697"/>
    <mergeCell ref="A698:D698"/>
    <mergeCell ref="A687:D687"/>
    <mergeCell ref="A688:D688"/>
    <mergeCell ref="A689:D689"/>
    <mergeCell ref="A690:D690"/>
    <mergeCell ref="A691:D691"/>
    <mergeCell ref="A692:D692"/>
    <mergeCell ref="A676:D676"/>
    <mergeCell ref="A677:D677"/>
    <mergeCell ref="A678:D678"/>
    <mergeCell ref="A679:D679"/>
    <mergeCell ref="A685:D685"/>
    <mergeCell ref="A686:D686"/>
    <mergeCell ref="A670:D670"/>
    <mergeCell ref="A671:D671"/>
    <mergeCell ref="A672:D672"/>
    <mergeCell ref="A673:D673"/>
    <mergeCell ref="A674:D674"/>
    <mergeCell ref="A675:D675"/>
    <mergeCell ref="A664:D664"/>
    <mergeCell ref="A665:D665"/>
    <mergeCell ref="A666:D666"/>
    <mergeCell ref="A667:D667"/>
    <mergeCell ref="A668:D668"/>
    <mergeCell ref="A669:D669"/>
    <mergeCell ref="A647:D647"/>
    <mergeCell ref="A648:D648"/>
    <mergeCell ref="A649:D649"/>
    <mergeCell ref="A650:D650"/>
    <mergeCell ref="A651:D651"/>
    <mergeCell ref="A662:D662"/>
    <mergeCell ref="A641:D641"/>
    <mergeCell ref="A642:D642"/>
    <mergeCell ref="A643:D643"/>
    <mergeCell ref="A644:D644"/>
    <mergeCell ref="A645:D645"/>
    <mergeCell ref="A646:D646"/>
    <mergeCell ref="A635:D635"/>
    <mergeCell ref="A636:D636"/>
    <mergeCell ref="A637:D637"/>
    <mergeCell ref="A638:D638"/>
    <mergeCell ref="A639:D639"/>
    <mergeCell ref="A640:D640"/>
    <mergeCell ref="A625:B625"/>
    <mergeCell ref="A626:B626"/>
    <mergeCell ref="A627:B627"/>
    <mergeCell ref="A628:B628"/>
    <mergeCell ref="A632:C632"/>
    <mergeCell ref="A634:D634"/>
    <mergeCell ref="A619:B619"/>
    <mergeCell ref="A620:B620"/>
    <mergeCell ref="A621:B621"/>
    <mergeCell ref="A622:B622"/>
    <mergeCell ref="A623:B623"/>
    <mergeCell ref="A624:B624"/>
    <mergeCell ref="A614:D614"/>
    <mergeCell ref="A616:B616"/>
    <mergeCell ref="C616:C617"/>
    <mergeCell ref="D616:D617"/>
    <mergeCell ref="A617:B617"/>
    <mergeCell ref="A618:B618"/>
    <mergeCell ref="A607:D607"/>
    <mergeCell ref="A608:D608"/>
    <mergeCell ref="A609:D609"/>
    <mergeCell ref="A610:D610"/>
    <mergeCell ref="A611:D611"/>
    <mergeCell ref="A612:D612"/>
    <mergeCell ref="A601:D601"/>
    <mergeCell ref="A602:D602"/>
    <mergeCell ref="A603:D603"/>
    <mergeCell ref="A604:D604"/>
    <mergeCell ref="A605:D605"/>
    <mergeCell ref="A606:D606"/>
    <mergeCell ref="A595:D595"/>
    <mergeCell ref="A596:D596"/>
    <mergeCell ref="A597:D597"/>
    <mergeCell ref="A598:D598"/>
    <mergeCell ref="A599:D599"/>
    <mergeCell ref="A600:D600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7:D577"/>
    <mergeCell ref="A578:D578"/>
    <mergeCell ref="A579:D579"/>
    <mergeCell ref="A580:D580"/>
    <mergeCell ref="A581:D581"/>
    <mergeCell ref="A582:D582"/>
    <mergeCell ref="A571:D571"/>
    <mergeCell ref="A572:D572"/>
    <mergeCell ref="A573:D573"/>
    <mergeCell ref="A574:D574"/>
    <mergeCell ref="A575:D575"/>
    <mergeCell ref="A576:D576"/>
    <mergeCell ref="A559:B559"/>
    <mergeCell ref="C559:D559"/>
    <mergeCell ref="A566:C566"/>
    <mergeCell ref="A568:D568"/>
    <mergeCell ref="A569:D569"/>
    <mergeCell ref="A570:D570"/>
    <mergeCell ref="A516:B516"/>
    <mergeCell ref="A517:B517"/>
    <mergeCell ref="A518:B518"/>
    <mergeCell ref="A555:I555"/>
    <mergeCell ref="A557:D557"/>
    <mergeCell ref="A558:B558"/>
    <mergeCell ref="C558:D558"/>
    <mergeCell ref="C506:D506"/>
    <mergeCell ref="A510:D510"/>
    <mergeCell ref="A511:C511"/>
    <mergeCell ref="A513:B513"/>
    <mergeCell ref="A514:B514"/>
    <mergeCell ref="A515:B515"/>
    <mergeCell ref="A495:B495"/>
    <mergeCell ref="A496:B496"/>
    <mergeCell ref="A497:B497"/>
    <mergeCell ref="A498:B498"/>
    <mergeCell ref="A499:B499"/>
    <mergeCell ref="A506:B506"/>
    <mergeCell ref="A480:B480"/>
    <mergeCell ref="A481:B481"/>
    <mergeCell ref="A484:E484"/>
    <mergeCell ref="B486:E486"/>
    <mergeCell ref="C487:E487"/>
    <mergeCell ref="A493:E493"/>
    <mergeCell ref="A474:B474"/>
    <mergeCell ref="A475:B475"/>
    <mergeCell ref="A476:B476"/>
    <mergeCell ref="A477:B477"/>
    <mergeCell ref="A478:B478"/>
    <mergeCell ref="A479:B479"/>
    <mergeCell ref="A468:B468"/>
    <mergeCell ref="A469:B469"/>
    <mergeCell ref="A470:B470"/>
    <mergeCell ref="A471:B471"/>
    <mergeCell ref="A472:B472"/>
    <mergeCell ref="A473:B473"/>
    <mergeCell ref="A447:I447"/>
    <mergeCell ref="A449:A450"/>
    <mergeCell ref="B449:D449"/>
    <mergeCell ref="E449:G449"/>
    <mergeCell ref="H449:J449"/>
    <mergeCell ref="A466:C466"/>
    <mergeCell ref="A422:B422"/>
    <mergeCell ref="A425:E425"/>
    <mergeCell ref="A427:B427"/>
    <mergeCell ref="A428:B428"/>
    <mergeCell ref="A430:E430"/>
    <mergeCell ref="A445:I445"/>
    <mergeCell ref="A413:B413"/>
    <mergeCell ref="A414:B414"/>
    <mergeCell ref="A415:B415"/>
    <mergeCell ref="A418:D418"/>
    <mergeCell ref="A420:B420"/>
    <mergeCell ref="A421:B421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 Zespół Szkół Stenotypii i Języków Obcych, ul. Ogrodowa 16, 00-896 Warszawa Informacja dodatkowa do sprawozdania finansowego za rok obrotowy zakończony 31 grudnia 2020r.II.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ZSSJO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2021-06-07T18:20:23Z</dcterms:created>
  <dcterms:modified xsi:type="dcterms:W3CDTF">2021-06-07T18:22:27Z</dcterms:modified>
</cp:coreProperties>
</file>