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LO 33\2021\"/>
    </mc:Choice>
  </mc:AlternateContent>
  <bookViews>
    <workbookView xWindow="0" yWindow="0" windowWidth="24000" windowHeight="8835"/>
  </bookViews>
  <sheets>
    <sheet name="LO3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0" i="1" l="1"/>
  <c r="E980" i="1"/>
  <c r="D980" i="1"/>
  <c r="C980" i="1"/>
  <c r="F974" i="1"/>
  <c r="E974" i="1"/>
  <c r="D974" i="1"/>
  <c r="C974" i="1"/>
  <c r="E954" i="1"/>
  <c r="F947" i="1"/>
  <c r="F954" i="1" s="1"/>
  <c r="E947" i="1"/>
  <c r="F944" i="1"/>
  <c r="E944" i="1"/>
  <c r="F930" i="1"/>
  <c r="E930" i="1"/>
  <c r="F927" i="1"/>
  <c r="F938" i="1" s="1"/>
  <c r="E927" i="1"/>
  <c r="E938" i="1" s="1"/>
  <c r="F890" i="1"/>
  <c r="E890" i="1"/>
  <c r="F886" i="1"/>
  <c r="E886" i="1"/>
  <c r="E884" i="1" s="1"/>
  <c r="E896" i="1" s="1"/>
  <c r="F884" i="1"/>
  <c r="F896" i="1" s="1"/>
  <c r="F845" i="1"/>
  <c r="E845" i="1"/>
  <c r="F840" i="1"/>
  <c r="F856" i="1" s="1"/>
  <c r="E840" i="1"/>
  <c r="E856" i="1" s="1"/>
  <c r="D807" i="1"/>
  <c r="C807" i="1"/>
  <c r="C799" i="1"/>
  <c r="F776" i="1"/>
  <c r="E776" i="1"/>
  <c r="F773" i="1"/>
  <c r="E773" i="1"/>
  <c r="E761" i="1" s="1"/>
  <c r="F770" i="1"/>
  <c r="F761" i="1" s="1"/>
  <c r="E770" i="1"/>
  <c r="F762" i="1"/>
  <c r="E762" i="1"/>
  <c r="F748" i="1"/>
  <c r="E748" i="1"/>
  <c r="C693" i="1"/>
  <c r="C686" i="1" s="1"/>
  <c r="B693" i="1"/>
  <c r="C687" i="1"/>
  <c r="B687" i="1"/>
  <c r="B686" i="1"/>
  <c r="C682" i="1"/>
  <c r="B682" i="1"/>
  <c r="C678" i="1"/>
  <c r="C677" i="1" s="1"/>
  <c r="B678" i="1"/>
  <c r="B677" i="1" s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2" i="1" s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41" i="1" s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D110" i="1" s="1"/>
  <c r="C108" i="1"/>
  <c r="C110" i="1" s="1"/>
  <c r="B108" i="1"/>
  <c r="B110" i="1" s="1"/>
  <c r="E107" i="1"/>
  <c r="E108" i="1" s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B96" i="1"/>
  <c r="E95" i="1"/>
  <c r="E103" i="1" s="1"/>
  <c r="E110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I28" i="1"/>
  <c r="I27" i="1"/>
  <c r="I26" i="1" s="1"/>
  <c r="I29" i="1" s="1"/>
  <c r="H26" i="1"/>
  <c r="G26" i="1"/>
  <c r="F26" i="1"/>
  <c r="E26" i="1"/>
  <c r="D26" i="1"/>
  <c r="D29" i="1" s="1"/>
  <c r="C26" i="1"/>
  <c r="C29" i="1" s="1"/>
  <c r="B26" i="1"/>
  <c r="B29" i="1" s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B22" i="1"/>
  <c r="I21" i="1"/>
  <c r="G19" i="1"/>
  <c r="F19" i="1"/>
  <c r="I18" i="1"/>
  <c r="I17" i="1"/>
  <c r="I16" i="1"/>
  <c r="H16" i="1"/>
  <c r="H19" i="1" s="1"/>
  <c r="H37" i="1" s="1"/>
  <c r="G16" i="1"/>
  <c r="F16" i="1"/>
  <c r="E16" i="1"/>
  <c r="D16" i="1"/>
  <c r="C16" i="1"/>
  <c r="B16" i="1"/>
  <c r="B19" i="1" s="1"/>
  <c r="I15" i="1"/>
  <c r="I14" i="1"/>
  <c r="I13" i="1"/>
  <c r="I12" i="1" s="1"/>
  <c r="I19" i="1" s="1"/>
  <c r="H12" i="1"/>
  <c r="G12" i="1"/>
  <c r="F12" i="1"/>
  <c r="E12" i="1"/>
  <c r="E19" i="1" s="1"/>
  <c r="D12" i="1"/>
  <c r="D19" i="1" s="1"/>
  <c r="D37" i="1" s="1"/>
  <c r="C12" i="1"/>
  <c r="C19" i="1" s="1"/>
  <c r="C37" i="1" s="1"/>
  <c r="B12" i="1"/>
  <c r="I11" i="1"/>
  <c r="E791" i="1" l="1"/>
  <c r="E37" i="1"/>
  <c r="F37" i="1"/>
  <c r="G37" i="1"/>
  <c r="F791" i="1"/>
  <c r="I37" i="1"/>
  <c r="I557" i="1"/>
  <c r="I559" i="1" s="1"/>
  <c r="I36" i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<sst xmlns="http://schemas.openxmlformats.org/spreadsheetml/2006/main" count="639" uniqueCount="422">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</sst>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2"/>
  <sheetViews>
    <sheetView tabSelected="1" view="pageLayout" topLeftCell="A43" zoomScaleNormal="100" workbookViewId="0">
      <selection activeCell="D1" sqref="D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6789842.29</v>
      </c>
      <c r="E11" s="39">
        <v>980377.68</v>
      </c>
      <c r="F11" s="39"/>
      <c r="G11" s="39">
        <v>620510.11</v>
      </c>
      <c r="H11" s="39"/>
      <c r="I11" s="40">
        <f>SUM(B11:H11)</f>
        <v>8390730.0800000001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64942.77</v>
      </c>
      <c r="F12" s="42">
        <f t="shared" si="0"/>
        <v>0</v>
      </c>
      <c r="G12" s="42">
        <f t="shared" si="0"/>
        <v>95058.78</v>
      </c>
      <c r="H12" s="42">
        <f t="shared" si="0"/>
        <v>0</v>
      </c>
      <c r="I12" s="40">
        <f t="shared" si="0"/>
        <v>160001.54999999999</v>
      </c>
    </row>
    <row r="13" spans="1:10">
      <c r="A13" s="43" t="s">
        <v>16</v>
      </c>
      <c r="B13" s="44"/>
      <c r="C13" s="44"/>
      <c r="D13" s="44"/>
      <c r="E13" s="45">
        <v>64942.77</v>
      </c>
      <c r="F13" s="45"/>
      <c r="G13" s="45">
        <v>95058.78</v>
      </c>
      <c r="H13" s="45"/>
      <c r="I13" s="46">
        <f>SUM(B13:H13)</f>
        <v>160001.54999999999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36005.71</v>
      </c>
      <c r="H16" s="42">
        <f t="shared" si="1"/>
        <v>0</v>
      </c>
      <c r="I16" s="40">
        <f t="shared" si="1"/>
        <v>36005.71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36005.71</v>
      </c>
      <c r="H17" s="44"/>
      <c r="I17" s="46">
        <f>SUM(B17:H17)</f>
        <v>36005.71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6789842.29</v>
      </c>
      <c r="E19" s="42">
        <f t="shared" si="2"/>
        <v>1045320.4500000001</v>
      </c>
      <c r="F19" s="42">
        <f t="shared" si="2"/>
        <v>0</v>
      </c>
      <c r="G19" s="42">
        <f t="shared" si="2"/>
        <v>679563.18</v>
      </c>
      <c r="H19" s="42">
        <f t="shared" si="2"/>
        <v>0</v>
      </c>
      <c r="I19" s="40">
        <f t="shared" si="2"/>
        <v>8514725.9199999999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5109074.55</v>
      </c>
      <c r="E21" s="39">
        <v>980377.68</v>
      </c>
      <c r="F21" s="39"/>
      <c r="G21" s="39">
        <v>614763.93999999994</v>
      </c>
      <c r="H21" s="39"/>
      <c r="I21" s="40">
        <f>SUM(B21:H21)</f>
        <v>6704216.1699999999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165266.51999999999</v>
      </c>
      <c r="E22" s="42">
        <f t="shared" si="3"/>
        <v>64942.77</v>
      </c>
      <c r="F22" s="42">
        <f t="shared" si="3"/>
        <v>0</v>
      </c>
      <c r="G22" s="42">
        <f t="shared" si="3"/>
        <v>98056.78</v>
      </c>
      <c r="H22" s="42">
        <f t="shared" si="3"/>
        <v>0</v>
      </c>
      <c r="I22" s="40">
        <f t="shared" si="3"/>
        <v>328266.06999999995</v>
      </c>
    </row>
    <row r="23" spans="1:9">
      <c r="A23" s="43" t="s">
        <v>23</v>
      </c>
      <c r="B23" s="45"/>
      <c r="C23" s="45"/>
      <c r="D23" s="45">
        <v>165266.51999999999</v>
      </c>
      <c r="E23" s="45"/>
      <c r="F23" s="45"/>
      <c r="G23" s="45">
        <v>2998</v>
      </c>
      <c r="H23" s="44"/>
      <c r="I23" s="46">
        <f t="shared" ref="I23:I28" si="4">SUM(B23:H23)</f>
        <v>168264.52</v>
      </c>
    </row>
    <row r="24" spans="1:9">
      <c r="A24" s="43" t="s">
        <v>17</v>
      </c>
      <c r="B24" s="44"/>
      <c r="C24" s="44"/>
      <c r="D24" s="45"/>
      <c r="E24" s="45">
        <v>64942.77</v>
      </c>
      <c r="F24" s="45"/>
      <c r="G24" s="45">
        <v>95058.78</v>
      </c>
      <c r="H24" s="44"/>
      <c r="I24" s="46">
        <f t="shared" si="4"/>
        <v>160001.54999999999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36005.71</v>
      </c>
      <c r="H26" s="42">
        <f t="shared" si="5"/>
        <v>0</v>
      </c>
      <c r="I26" s="40">
        <f t="shared" si="5"/>
        <v>36005.71</v>
      </c>
    </row>
    <row r="27" spans="1:9">
      <c r="A27" s="43" t="s">
        <v>20</v>
      </c>
      <c r="B27" s="44"/>
      <c r="C27" s="44"/>
      <c r="D27" s="44"/>
      <c r="E27" s="45"/>
      <c r="F27" s="45"/>
      <c r="G27" s="45">
        <v>36005.71</v>
      </c>
      <c r="H27" s="44"/>
      <c r="I27" s="46">
        <f t="shared" si="4"/>
        <v>36005.71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5274341.0699999994</v>
      </c>
      <c r="E29" s="42">
        <f t="shared" si="6"/>
        <v>1045320.4500000001</v>
      </c>
      <c r="F29" s="42">
        <f t="shared" si="6"/>
        <v>0</v>
      </c>
      <c r="G29" s="42">
        <f t="shared" si="6"/>
        <v>676815.01</v>
      </c>
      <c r="H29" s="42">
        <f t="shared" si="6"/>
        <v>0</v>
      </c>
      <c r="I29" s="40">
        <f t="shared" si="6"/>
        <v>6996476.5300000003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1680767.7400000002</v>
      </c>
      <c r="E36" s="52">
        <f>E11-E21-E31</f>
        <v>0</v>
      </c>
      <c r="F36" s="52">
        <f t="shared" si="8"/>
        <v>0</v>
      </c>
      <c r="G36" s="52">
        <f t="shared" si="8"/>
        <v>5746.1700000000419</v>
      </c>
      <c r="H36" s="52">
        <f t="shared" si="8"/>
        <v>0</v>
      </c>
      <c r="I36" s="53">
        <f t="shared" si="8"/>
        <v>1686513.9100000001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1515501.2200000007</v>
      </c>
      <c r="E37" s="56">
        <f t="shared" si="9"/>
        <v>0</v>
      </c>
      <c r="F37" s="56">
        <f t="shared" si="9"/>
        <v>0</v>
      </c>
      <c r="G37" s="56">
        <f t="shared" si="9"/>
        <v>2748.1700000000419</v>
      </c>
      <c r="H37" s="56">
        <f t="shared" si="9"/>
        <v>0</v>
      </c>
      <c r="I37" s="57">
        <f t="shared" si="9"/>
        <v>1518249.3899999997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23848.07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23848.07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23848.07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>
        <v>0</v>
      </c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23848.07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12719.68</v>
      </c>
      <c r="F238" s="235">
        <v>580.66999999999996</v>
      </c>
      <c r="G238" s="235"/>
      <c r="H238" s="235"/>
      <c r="I238" s="292">
        <f>E238+F238-G238-H238</f>
        <v>13300.35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12719.68</v>
      </c>
      <c r="F241" s="300">
        <f>F236+F238+F240</f>
        <v>580.66999999999996</v>
      </c>
      <c r="G241" s="300">
        <f>G236+G238+G240</f>
        <v>0</v>
      </c>
      <c r="H241" s="300">
        <f>H236+H238+H240</f>
        <v>0</v>
      </c>
      <c r="I241" s="301">
        <f>I236+I238+I240</f>
        <v>13300.35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3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3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3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3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4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4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4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4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4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4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 t="shared" ref="C338:E338" si="15">SUM(C332:C335)</f>
        <v>0</v>
      </c>
      <c r="D338" s="246">
        <f t="shared" si="15"/>
        <v>0</v>
      </c>
      <c r="E338" s="246">
        <f t="shared" si="15"/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49019.23</v>
      </c>
      <c r="D469" s="417">
        <f>SUM(D470:D479)</f>
        <v>48460.95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/>
    </row>
    <row r="474" spans="1:4" ht="24.75" customHeight="1">
      <c r="A474" s="449" t="s">
        <v>192</v>
      </c>
      <c r="B474" s="450"/>
      <c r="C474" s="398">
        <v>49019.23</v>
      </c>
      <c r="D474" s="448">
        <v>48460.95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49019.23</v>
      </c>
      <c r="D480" s="301">
        <f>D458+D469</f>
        <v>48460.95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19235.11</v>
      </c>
      <c r="D516" s="350">
        <v>19235.11</v>
      </c>
    </row>
    <row r="517" spans="1:5" ht="14.25" thickBot="1">
      <c r="A517" s="437" t="s">
        <v>96</v>
      </c>
      <c r="B517" s="438"/>
      <c r="C517" s="417">
        <f>SUM(C516:C516)</f>
        <v>19235.11</v>
      </c>
      <c r="D517" s="417">
        <f>SUM(D516:D516)</f>
        <v>19235.11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109647.6</v>
      </c>
      <c r="D523" s="485">
        <v>122223.87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7">
        <f t="shared" si="17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9504.1200000000008</v>
      </c>
      <c r="D578" s="567">
        <v>1120.3399999999999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127350</v>
      </c>
      <c r="D581" s="573">
        <f>D582+D585+D586+D587+D588</f>
        <v>113615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>
        <v>127350</v>
      </c>
      <c r="D585" s="350">
        <v>113615</v>
      </c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/>
      <c r="D588" s="350"/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136854.12</v>
      </c>
      <c r="D590" s="356">
        <f>SUM(D578+D579+D580+D581+D589)</f>
        <v>114735.34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618">
        <f>SUM(B680:B681)</f>
        <v>0</v>
      </c>
      <c r="C678" s="618">
        <f>SUM(C680:C681)</f>
        <v>0</v>
      </c>
    </row>
    <row r="679" spans="1:3">
      <c r="A679" s="619" t="s">
        <v>50</v>
      </c>
      <c r="B679" s="235"/>
      <c r="C679" s="236"/>
    </row>
    <row r="680" spans="1:3" ht="102">
      <c r="A680" s="620" t="s">
        <v>267</v>
      </c>
      <c r="B680" s="235"/>
      <c r="C680" s="236"/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SUM(B684:B685)</f>
        <v>0</v>
      </c>
      <c r="C682" s="618">
        <f>SUM(C684:C685)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B687+B693</f>
        <v>44958.75</v>
      </c>
      <c r="C686" s="616">
        <f>C687+C693</f>
        <v>5619.28</v>
      </c>
    </row>
    <row r="687" spans="1:3">
      <c r="A687" s="627" t="s">
        <v>266</v>
      </c>
      <c r="B687" s="628">
        <f>SUM(B689:B692)</f>
        <v>44958.75</v>
      </c>
      <c r="C687" s="628">
        <f>SUM(C689:C692)</f>
        <v>5619.28</v>
      </c>
    </row>
    <row r="688" spans="1:3">
      <c r="A688" s="625" t="s">
        <v>50</v>
      </c>
      <c r="B688" s="235"/>
      <c r="C688" s="236"/>
    </row>
    <row r="689" spans="1:9" ht="38.25">
      <c r="A689" s="629" t="s">
        <v>270</v>
      </c>
      <c r="B689" s="235">
        <v>11614.57</v>
      </c>
      <c r="C689" s="236">
        <v>5619.28</v>
      </c>
    </row>
    <row r="690" spans="1:9" ht="102">
      <c r="A690" s="629" t="s">
        <v>271</v>
      </c>
      <c r="B690" s="235">
        <v>33344.18</v>
      </c>
      <c r="C690" s="236"/>
    </row>
    <row r="691" spans="1:9" ht="25.5">
      <c r="A691" s="630" t="s">
        <v>272</v>
      </c>
      <c r="B691" s="235"/>
      <c r="C691" s="236"/>
    </row>
    <row r="692" spans="1:9" ht="77.25" thickBot="1">
      <c r="A692" s="631" t="s">
        <v>273</v>
      </c>
      <c r="B692" s="622"/>
      <c r="C692" s="623"/>
    </row>
    <row r="693" spans="1:9">
      <c r="A693" s="632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3"/>
      <c r="B695" s="235"/>
      <c r="C695" s="235"/>
    </row>
    <row r="696" spans="1:9">
      <c r="A696" s="633"/>
      <c r="B696" s="235"/>
      <c r="C696" s="235"/>
    </row>
    <row r="697" spans="1:9" ht="15.75" thickBot="1">
      <c r="A697" s="634"/>
      <c r="B697" s="635"/>
      <c r="C697" s="635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274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6"/>
      <c r="B701" s="636"/>
      <c r="C701" s="636"/>
      <c r="D701" s="636"/>
      <c r="E701" s="37"/>
      <c r="F701" s="37"/>
      <c r="G701" s="37"/>
      <c r="H701" s="37"/>
      <c r="I701" s="37"/>
    </row>
    <row r="702" spans="1:9" ht="55.5" customHeight="1" thickBot="1">
      <c r="A702" s="459" t="s">
        <v>275</v>
      </c>
      <c r="B702" s="637"/>
      <c r="C702" s="637"/>
      <c r="D702" s="637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8" t="s">
        <v>276</v>
      </c>
    </row>
    <row r="704" spans="1:9" ht="20.25" customHeight="1" thickBot="1">
      <c r="A704" s="639"/>
      <c r="B704" s="640"/>
      <c r="C704" s="639"/>
      <c r="D704" s="641"/>
      <c r="E704" s="64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>
      <c r="A743" s="412"/>
      <c r="B743" s="412"/>
      <c r="C743" s="412"/>
      <c r="D743" s="412"/>
    </row>
    <row r="744" spans="1:7" ht="14.25">
      <c r="A744" s="583" t="s">
        <v>277</v>
      </c>
      <c r="B744" s="583"/>
      <c r="C744" s="583"/>
    </row>
    <row r="745" spans="1:7" ht="14.25">
      <c r="A745" s="303" t="s">
        <v>278</v>
      </c>
      <c r="B745" s="303"/>
      <c r="C745" s="303"/>
    </row>
    <row r="746" spans="1:7" ht="15" thickBot="1">
      <c r="A746" s="583"/>
      <c r="B746" s="583"/>
      <c r="C746" s="583"/>
    </row>
    <row r="747" spans="1:7" ht="24.75" thickBot="1">
      <c r="A747" s="643" t="s">
        <v>279</v>
      </c>
      <c r="B747" s="644"/>
      <c r="C747" s="644"/>
      <c r="D747" s="645"/>
      <c r="E747" s="646" t="s">
        <v>263</v>
      </c>
      <c r="F747" s="647" t="s">
        <v>264</v>
      </c>
      <c r="G747" s="648"/>
    </row>
    <row r="748" spans="1:7" ht="14.25" customHeight="1" thickBot="1">
      <c r="A748" s="649" t="s">
        <v>280</v>
      </c>
      <c r="B748" s="650"/>
      <c r="C748" s="650"/>
      <c r="D748" s="651"/>
      <c r="E748" s="652">
        <f>SUM(E749:E756)</f>
        <v>24469.61</v>
      </c>
      <c r="F748" s="652">
        <f>SUM(F749:F756)</f>
        <v>17963.580000000002</v>
      </c>
      <c r="G748" s="653"/>
    </row>
    <row r="749" spans="1:7">
      <c r="A749" s="654" t="s">
        <v>281</v>
      </c>
      <c r="B749" s="655"/>
      <c r="C749" s="655"/>
      <c r="D749" s="656"/>
      <c r="E749" s="657">
        <v>24469.61</v>
      </c>
      <c r="F749" s="658">
        <v>17963.580000000002</v>
      </c>
      <c r="G749" s="258"/>
    </row>
    <row r="750" spans="1:7">
      <c r="A750" s="659" t="s">
        <v>282</v>
      </c>
      <c r="B750" s="660"/>
      <c r="C750" s="660"/>
      <c r="D750" s="661"/>
      <c r="E750" s="662"/>
      <c r="F750" s="663"/>
      <c r="G750" s="258"/>
    </row>
    <row r="751" spans="1:7">
      <c r="A751" s="659" t="s">
        <v>283</v>
      </c>
      <c r="B751" s="660"/>
      <c r="C751" s="660"/>
      <c r="D751" s="661"/>
      <c r="E751" s="662"/>
      <c r="F751" s="663"/>
      <c r="G751" s="258"/>
    </row>
    <row r="752" spans="1:7">
      <c r="A752" s="664" t="s">
        <v>284</v>
      </c>
      <c r="B752" s="665"/>
      <c r="C752" s="665"/>
      <c r="D752" s="666"/>
      <c r="E752" s="662"/>
      <c r="F752" s="663"/>
      <c r="G752" s="258"/>
    </row>
    <row r="753" spans="1:7">
      <c r="A753" s="659" t="s">
        <v>285</v>
      </c>
      <c r="B753" s="660"/>
      <c r="C753" s="660"/>
      <c r="D753" s="661"/>
      <c r="E753" s="662"/>
      <c r="F753" s="663"/>
      <c r="G753" s="258"/>
    </row>
    <row r="754" spans="1:7">
      <c r="A754" s="667" t="s">
        <v>286</v>
      </c>
      <c r="B754" s="668"/>
      <c r="C754" s="668"/>
      <c r="D754" s="669"/>
      <c r="E754" s="662"/>
      <c r="F754" s="663"/>
      <c r="G754" s="258"/>
    </row>
    <row r="755" spans="1:7">
      <c r="A755" s="667" t="s">
        <v>287</v>
      </c>
      <c r="B755" s="668"/>
      <c r="C755" s="668"/>
      <c r="D755" s="669"/>
      <c r="E755" s="662"/>
      <c r="F755" s="663"/>
      <c r="G755" s="258"/>
    </row>
    <row r="756" spans="1:7" ht="14.25" thickBot="1">
      <c r="A756" s="670" t="s">
        <v>288</v>
      </c>
      <c r="B756" s="671"/>
      <c r="C756" s="671"/>
      <c r="D756" s="672"/>
      <c r="E756" s="673"/>
      <c r="F756" s="674"/>
      <c r="G756" s="258"/>
    </row>
    <row r="757" spans="1:7" ht="14.25" thickBot="1">
      <c r="A757" s="649" t="s">
        <v>289</v>
      </c>
      <c r="B757" s="650"/>
      <c r="C757" s="650"/>
      <c r="D757" s="651"/>
      <c r="E757" s="675">
        <v>48040.27</v>
      </c>
      <c r="F757" s="676">
        <v>-558.28</v>
      </c>
      <c r="G757" s="653"/>
    </row>
    <row r="758" spans="1:7" ht="14.25" thickBot="1">
      <c r="A758" s="677" t="s">
        <v>290</v>
      </c>
      <c r="B758" s="678"/>
      <c r="C758" s="678"/>
      <c r="D758" s="679"/>
      <c r="E758" s="680"/>
      <c r="F758" s="681"/>
      <c r="G758" s="653"/>
    </row>
    <row r="759" spans="1:7" ht="14.25" thickBot="1">
      <c r="A759" s="677" t="s">
        <v>291</v>
      </c>
      <c r="B759" s="678"/>
      <c r="C759" s="678"/>
      <c r="D759" s="679"/>
      <c r="E759" s="675"/>
      <c r="F759" s="676"/>
      <c r="G759" s="653"/>
    </row>
    <row r="760" spans="1:7" ht="14.25" thickBot="1">
      <c r="A760" s="677" t="s">
        <v>292</v>
      </c>
      <c r="B760" s="678"/>
      <c r="C760" s="678"/>
      <c r="D760" s="679"/>
      <c r="E760" s="675"/>
      <c r="F760" s="676"/>
      <c r="G760" s="653"/>
    </row>
    <row r="761" spans="1:7" ht="14.25" thickBot="1">
      <c r="A761" s="677" t="s">
        <v>293</v>
      </c>
      <c r="B761" s="678"/>
      <c r="C761" s="678"/>
      <c r="D761" s="679"/>
      <c r="E761" s="675">
        <f>E762+E770+E773+E776</f>
        <v>513</v>
      </c>
      <c r="F761" s="675">
        <f>F762+F770+F773+F776</f>
        <v>749.9</v>
      </c>
      <c r="G761" s="653"/>
    </row>
    <row r="762" spans="1:7">
      <c r="A762" s="654" t="s">
        <v>294</v>
      </c>
      <c r="B762" s="655"/>
      <c r="C762" s="655"/>
      <c r="D762" s="656"/>
      <c r="E762" s="682">
        <f>SUM(E763:E769)</f>
        <v>0</v>
      </c>
      <c r="F762" s="682">
        <f>SUM(F763:F769)</f>
        <v>0</v>
      </c>
      <c r="G762" s="25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83" t="s">
        <v>300</v>
      </c>
      <c r="B768" s="684"/>
      <c r="C768" s="684"/>
      <c r="D768" s="685"/>
      <c r="E768" s="686"/>
      <c r="F768" s="687"/>
      <c r="G768" s="688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67" t="s">
        <v>302</v>
      </c>
      <c r="B770" s="668"/>
      <c r="C770" s="668"/>
      <c r="D770" s="669"/>
      <c r="E770" s="689">
        <f>SUM(E771:E772)</f>
        <v>0</v>
      </c>
      <c r="F770" s="689">
        <f>SUM(F771:F772)</f>
        <v>0</v>
      </c>
      <c r="G770" s="258"/>
    </row>
    <row r="771" spans="1:7">
      <c r="A771" s="683" t="s">
        <v>303</v>
      </c>
      <c r="B771" s="684"/>
      <c r="C771" s="684"/>
      <c r="D771" s="685"/>
      <c r="E771" s="686"/>
      <c r="F771" s="687"/>
      <c r="G771" s="688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59" t="s">
        <v>305</v>
      </c>
      <c r="B773" s="660"/>
      <c r="C773" s="660"/>
      <c r="D773" s="661"/>
      <c r="E773" s="689">
        <f>SUM(E774:E775)</f>
        <v>0</v>
      </c>
      <c r="F773" s="689">
        <f>SUM(F774:F775)</f>
        <v>0</v>
      </c>
      <c r="G773" s="258"/>
    </row>
    <row r="774" spans="1:7">
      <c r="A774" s="683" t="s">
        <v>306</v>
      </c>
      <c r="B774" s="684"/>
      <c r="C774" s="684"/>
      <c r="D774" s="685"/>
      <c r="E774" s="686"/>
      <c r="F774" s="687"/>
      <c r="G774" s="688"/>
    </row>
    <row r="775" spans="1:7">
      <c r="A775" s="683" t="s">
        <v>307</v>
      </c>
      <c r="B775" s="684"/>
      <c r="C775" s="684"/>
      <c r="D775" s="685"/>
      <c r="E775" s="686"/>
      <c r="F775" s="687"/>
      <c r="G775" s="688"/>
    </row>
    <row r="776" spans="1:7">
      <c r="A776" s="659" t="s">
        <v>308</v>
      </c>
      <c r="B776" s="660"/>
      <c r="C776" s="660"/>
      <c r="D776" s="661"/>
      <c r="E776" s="689">
        <f>SUM(E777:E790)</f>
        <v>513</v>
      </c>
      <c r="F776" s="689">
        <f>SUM(F777:F790)</f>
        <v>749.9</v>
      </c>
      <c r="G776" s="258"/>
    </row>
    <row r="777" spans="1:7">
      <c r="A777" s="683" t="s">
        <v>309</v>
      </c>
      <c r="B777" s="684"/>
      <c r="C777" s="684"/>
      <c r="D777" s="685"/>
      <c r="E777" s="662"/>
      <c r="F777" s="663"/>
      <c r="G777" s="258"/>
    </row>
    <row r="778" spans="1:7">
      <c r="A778" s="683" t="s">
        <v>310</v>
      </c>
      <c r="B778" s="684"/>
      <c r="C778" s="684"/>
      <c r="D778" s="685"/>
      <c r="E778" s="662"/>
      <c r="F778" s="663"/>
      <c r="G778" s="258"/>
    </row>
    <row r="779" spans="1:7">
      <c r="A779" s="683" t="s">
        <v>311</v>
      </c>
      <c r="B779" s="684"/>
      <c r="C779" s="684"/>
      <c r="D779" s="685"/>
      <c r="E779" s="662"/>
      <c r="F779" s="663"/>
      <c r="G779" s="258"/>
    </row>
    <row r="780" spans="1:7">
      <c r="A780" s="683" t="s">
        <v>312</v>
      </c>
      <c r="B780" s="684"/>
      <c r="C780" s="684"/>
      <c r="D780" s="685"/>
      <c r="E780" s="662"/>
      <c r="F780" s="663"/>
      <c r="G780" s="258"/>
    </row>
    <row r="781" spans="1:7">
      <c r="A781" s="683" t="s">
        <v>313</v>
      </c>
      <c r="B781" s="684"/>
      <c r="C781" s="684"/>
      <c r="D781" s="685"/>
      <c r="E781" s="662"/>
      <c r="F781" s="663"/>
      <c r="G781" s="258"/>
    </row>
    <row r="782" spans="1:7">
      <c r="A782" s="683" t="s">
        <v>314</v>
      </c>
      <c r="B782" s="684"/>
      <c r="C782" s="684"/>
      <c r="D782" s="685"/>
      <c r="E782" s="662"/>
      <c r="F782" s="663"/>
      <c r="G782" s="258"/>
    </row>
    <row r="783" spans="1:7">
      <c r="A783" s="683" t="s">
        <v>315</v>
      </c>
      <c r="B783" s="684"/>
      <c r="C783" s="684"/>
      <c r="D783" s="685"/>
      <c r="E783" s="662"/>
      <c r="F783" s="663"/>
      <c r="G783" s="258"/>
    </row>
    <row r="784" spans="1:7">
      <c r="A784" s="683" t="s">
        <v>316</v>
      </c>
      <c r="B784" s="684"/>
      <c r="C784" s="684"/>
      <c r="D784" s="685"/>
      <c r="E784" s="662"/>
      <c r="F784" s="663"/>
      <c r="G784" s="258"/>
    </row>
    <row r="785" spans="1:7">
      <c r="A785" s="683" t="s">
        <v>317</v>
      </c>
      <c r="B785" s="684"/>
      <c r="C785" s="684"/>
      <c r="D785" s="685"/>
      <c r="E785" s="662"/>
      <c r="F785" s="663"/>
      <c r="G785" s="258"/>
    </row>
    <row r="786" spans="1:7">
      <c r="A786" s="690" t="s">
        <v>318</v>
      </c>
      <c r="B786" s="691"/>
      <c r="C786" s="691"/>
      <c r="D786" s="692"/>
      <c r="E786" s="662"/>
      <c r="F786" s="663"/>
      <c r="G786" s="258"/>
    </row>
    <row r="787" spans="1:7">
      <c r="A787" s="690" t="s">
        <v>319</v>
      </c>
      <c r="B787" s="691"/>
      <c r="C787" s="691"/>
      <c r="D787" s="692"/>
      <c r="E787" s="662"/>
      <c r="F787" s="663"/>
      <c r="G787" s="258"/>
    </row>
    <row r="788" spans="1:7">
      <c r="A788" s="690" t="s">
        <v>320</v>
      </c>
      <c r="B788" s="691"/>
      <c r="C788" s="691"/>
      <c r="D788" s="692"/>
      <c r="E788" s="662"/>
      <c r="F788" s="663"/>
      <c r="G788" s="258"/>
    </row>
    <row r="789" spans="1:7">
      <c r="A789" s="693" t="s">
        <v>321</v>
      </c>
      <c r="B789" s="694"/>
      <c r="C789" s="694"/>
      <c r="D789" s="695"/>
      <c r="E789" s="662"/>
      <c r="F789" s="663"/>
      <c r="G789" s="258"/>
    </row>
    <row r="790" spans="1:7" ht="14.25" thickBot="1">
      <c r="A790" s="696" t="s">
        <v>301</v>
      </c>
      <c r="B790" s="697"/>
      <c r="C790" s="697"/>
      <c r="D790" s="698"/>
      <c r="E790" s="662">
        <v>513</v>
      </c>
      <c r="F790" s="663">
        <v>749.9</v>
      </c>
      <c r="G790" s="258"/>
    </row>
    <row r="791" spans="1:7" ht="14.25" thickBot="1">
      <c r="A791" s="699" t="s">
        <v>322</v>
      </c>
      <c r="B791" s="700"/>
      <c r="C791" s="700"/>
      <c r="D791" s="701"/>
      <c r="E791" s="702">
        <f>SUM(E748+E757+E758+E759+E760+E761)</f>
        <v>73022.880000000005</v>
      </c>
      <c r="F791" s="702">
        <f>SUM(F748+F757+F758+F759+F760+F761)</f>
        <v>18155.200000000004</v>
      </c>
      <c r="G791" s="653"/>
    </row>
    <row r="792" spans="1:7">
      <c r="A792" s="703"/>
      <c r="B792" s="703"/>
      <c r="C792" s="703"/>
      <c r="D792" s="703"/>
      <c r="E792" s="703"/>
      <c r="F792" s="703"/>
      <c r="G792" s="653"/>
    </row>
    <row r="793" spans="1:7">
      <c r="A793" s="12" t="s">
        <v>323</v>
      </c>
      <c r="B793" s="149"/>
      <c r="C793" s="149"/>
      <c r="D793" s="149"/>
    </row>
    <row r="794" spans="1:7" ht="15.75" thickBot="1">
      <c r="A794" s="583"/>
      <c r="B794" s="583"/>
      <c r="C794" s="339"/>
    </row>
    <row r="795" spans="1:7" ht="15.75">
      <c r="A795" s="704" t="s">
        <v>324</v>
      </c>
      <c r="B795" s="705"/>
      <c r="C795" s="706" t="s">
        <v>263</v>
      </c>
      <c r="D795" s="706" t="s">
        <v>264</v>
      </c>
    </row>
    <row r="796" spans="1:7" ht="15.75" thickBot="1">
      <c r="A796" s="707"/>
      <c r="B796" s="708"/>
      <c r="C796" s="709"/>
      <c r="D796" s="710"/>
    </row>
    <row r="797" spans="1:7">
      <c r="A797" s="711" t="s">
        <v>325</v>
      </c>
      <c r="B797" s="712"/>
      <c r="C797" s="382">
        <v>231703.5</v>
      </c>
      <c r="D797" s="624">
        <v>337629.43</v>
      </c>
    </row>
    <row r="798" spans="1:7">
      <c r="A798" s="446" t="s">
        <v>326</v>
      </c>
      <c r="B798" s="447"/>
      <c r="C798" s="235"/>
      <c r="D798" s="236"/>
    </row>
    <row r="799" spans="1:7">
      <c r="A799" s="446" t="s">
        <v>327</v>
      </c>
      <c r="B799" s="447"/>
      <c r="C799" s="235">
        <f>132398.4+13292.76</f>
        <v>145691.16</v>
      </c>
      <c r="D799" s="236">
        <v>183308.64</v>
      </c>
    </row>
    <row r="800" spans="1:7" ht="29.45" customHeight="1">
      <c r="A800" s="449" t="s">
        <v>328</v>
      </c>
      <c r="B800" s="450"/>
      <c r="C800" s="235"/>
      <c r="D800" s="236"/>
    </row>
    <row r="801" spans="1:4" ht="42" customHeight="1">
      <c r="A801" s="449" t="s">
        <v>329</v>
      </c>
      <c r="B801" s="450"/>
      <c r="C801" s="235"/>
      <c r="D801" s="236"/>
    </row>
    <row r="802" spans="1:4" ht="29.45" customHeight="1">
      <c r="A802" s="449" t="s">
        <v>330</v>
      </c>
      <c r="B802" s="450"/>
      <c r="C802" s="235">
        <v>14533.06</v>
      </c>
      <c r="D802" s="236">
        <v>15528.6</v>
      </c>
    </row>
    <row r="803" spans="1:4">
      <c r="A803" s="449" t="s">
        <v>331</v>
      </c>
      <c r="B803" s="450"/>
      <c r="C803" s="235"/>
      <c r="D803" s="236"/>
    </row>
    <row r="804" spans="1:4" ht="21.75" customHeight="1">
      <c r="A804" s="574" t="s">
        <v>332</v>
      </c>
      <c r="B804" s="575"/>
      <c r="C804" s="235"/>
      <c r="D804" s="236"/>
    </row>
    <row r="805" spans="1:4" ht="33" customHeight="1">
      <c r="A805" s="449" t="s">
        <v>333</v>
      </c>
      <c r="B805" s="450"/>
      <c r="C805" s="713"/>
      <c r="D805" s="236"/>
    </row>
    <row r="806" spans="1:4" ht="14.25" thickBot="1">
      <c r="A806" s="451" t="s">
        <v>17</v>
      </c>
      <c r="B806" s="452"/>
      <c r="C806" s="241"/>
      <c r="D806" s="242"/>
    </row>
    <row r="807" spans="1:4" ht="16.5" thickBot="1">
      <c r="A807" s="714" t="s">
        <v>83</v>
      </c>
      <c r="B807" s="715"/>
      <c r="C807" s="716">
        <f>SUM(C797:C806)</f>
        <v>391927.72000000003</v>
      </c>
      <c r="D807" s="716">
        <f>SUM(D797:D806)</f>
        <v>536466.67000000004</v>
      </c>
    </row>
    <row r="837" spans="1:6" ht="14.25">
      <c r="A837" s="303" t="s">
        <v>334</v>
      </c>
      <c r="B837" s="303"/>
      <c r="C837" s="303"/>
    </row>
    <row r="838" spans="1:6" ht="15" thickBot="1">
      <c r="A838" s="583"/>
      <c r="B838" s="583"/>
      <c r="C838" s="583"/>
    </row>
    <row r="839" spans="1:6" ht="26.25" thickBot="1">
      <c r="A839" s="717" t="s">
        <v>335</v>
      </c>
      <c r="B839" s="718"/>
      <c r="C839" s="718"/>
      <c r="D839" s="719"/>
      <c r="E839" s="614" t="s">
        <v>263</v>
      </c>
      <c r="F839" s="341" t="s">
        <v>264</v>
      </c>
    </row>
    <row r="840" spans="1:6" ht="14.25" thickBot="1">
      <c r="A840" s="423" t="s">
        <v>336</v>
      </c>
      <c r="B840" s="720"/>
      <c r="C840" s="720"/>
      <c r="D840" s="721"/>
      <c r="E840" s="722">
        <f>E841+E842+E843</f>
        <v>0</v>
      </c>
      <c r="F840" s="722">
        <f>F841+F842+F843</f>
        <v>0</v>
      </c>
    </row>
    <row r="841" spans="1:6">
      <c r="A841" s="723" t="s">
        <v>337</v>
      </c>
      <c r="B841" s="724"/>
      <c r="C841" s="724"/>
      <c r="D841" s="725"/>
      <c r="E841" s="726"/>
      <c r="F841" s="727"/>
    </row>
    <row r="842" spans="1:6">
      <c r="A842" s="728" t="s">
        <v>338</v>
      </c>
      <c r="B842" s="729"/>
      <c r="C842" s="729"/>
      <c r="D842" s="730"/>
      <c r="E842" s="731"/>
      <c r="F842" s="732"/>
    </row>
    <row r="843" spans="1:6" ht="14.25" thickBot="1">
      <c r="A843" s="733" t="s">
        <v>339</v>
      </c>
      <c r="B843" s="734"/>
      <c r="C843" s="734"/>
      <c r="D843" s="735"/>
      <c r="E843" s="736"/>
      <c r="F843" s="737"/>
    </row>
    <row r="844" spans="1:6" ht="14.25" thickBot="1">
      <c r="A844" s="738" t="s">
        <v>340</v>
      </c>
      <c r="B844" s="739"/>
      <c r="C844" s="739"/>
      <c r="D844" s="740"/>
      <c r="E844" s="741"/>
      <c r="F844" s="742"/>
    </row>
    <row r="845" spans="1:6" ht="14.25" thickBot="1">
      <c r="A845" s="743" t="s">
        <v>341</v>
      </c>
      <c r="B845" s="744"/>
      <c r="C845" s="744"/>
      <c r="D845" s="745"/>
      <c r="E845" s="722">
        <f>SUM(E846:E855)</f>
        <v>8343.82</v>
      </c>
      <c r="F845" s="722">
        <f>SUM(F846:F855)</f>
        <v>9226.65</v>
      </c>
    </row>
    <row r="846" spans="1:6">
      <c r="A846" s="746" t="s">
        <v>342</v>
      </c>
      <c r="B846" s="747"/>
      <c r="C846" s="747"/>
      <c r="D846" s="748"/>
      <c r="E846" s="726">
        <v>0</v>
      </c>
      <c r="F846" s="726"/>
    </row>
    <row r="847" spans="1:6">
      <c r="A847" s="749" t="s">
        <v>343</v>
      </c>
      <c r="B847" s="750"/>
      <c r="C847" s="750"/>
      <c r="D847" s="751"/>
      <c r="E847" s="731">
        <v>0</v>
      </c>
      <c r="F847" s="731"/>
    </row>
    <row r="848" spans="1:6">
      <c r="A848" s="749" t="s">
        <v>344</v>
      </c>
      <c r="B848" s="750"/>
      <c r="C848" s="750"/>
      <c r="D848" s="751"/>
      <c r="E848" s="731">
        <v>0</v>
      </c>
      <c r="F848" s="731"/>
    </row>
    <row r="849" spans="1:6">
      <c r="A849" s="749" t="s">
        <v>345</v>
      </c>
      <c r="B849" s="750"/>
      <c r="C849" s="750"/>
      <c r="D849" s="751"/>
      <c r="E849" s="731">
        <v>0</v>
      </c>
      <c r="F849" s="732"/>
    </row>
    <row r="850" spans="1:6">
      <c r="A850" s="749" t="s">
        <v>346</v>
      </c>
      <c r="B850" s="750"/>
      <c r="C850" s="750"/>
      <c r="D850" s="751"/>
      <c r="E850" s="731">
        <v>0</v>
      </c>
      <c r="F850" s="732">
        <v>6887.21</v>
      </c>
    </row>
    <row r="851" spans="1:6">
      <c r="A851" s="749" t="s">
        <v>347</v>
      </c>
      <c r="B851" s="750"/>
      <c r="C851" s="750"/>
      <c r="D851" s="751"/>
      <c r="E851" s="752">
        <v>0</v>
      </c>
      <c r="F851" s="753"/>
    </row>
    <row r="852" spans="1:6">
      <c r="A852" s="749" t="s">
        <v>348</v>
      </c>
      <c r="B852" s="750"/>
      <c r="C852" s="750"/>
      <c r="D852" s="751"/>
      <c r="E852" s="752">
        <v>0</v>
      </c>
      <c r="F852" s="753"/>
    </row>
    <row r="853" spans="1:6" ht="25.9" customHeight="1">
      <c r="A853" s="728" t="s">
        <v>349</v>
      </c>
      <c r="B853" s="729"/>
      <c r="C853" s="729"/>
      <c r="D853" s="730"/>
      <c r="E853" s="731">
        <v>0</v>
      </c>
      <c r="F853" s="732"/>
    </row>
    <row r="854" spans="1:6" ht="54.6" customHeight="1">
      <c r="A854" s="728" t="s">
        <v>350</v>
      </c>
      <c r="B854" s="729"/>
      <c r="C854" s="729"/>
      <c r="D854" s="730"/>
      <c r="E854" s="752">
        <v>0</v>
      </c>
      <c r="F854" s="753"/>
    </row>
    <row r="855" spans="1:6" ht="53.45" customHeight="1" thickBot="1">
      <c r="A855" s="733" t="s">
        <v>351</v>
      </c>
      <c r="B855" s="734"/>
      <c r="C855" s="734"/>
      <c r="D855" s="735"/>
      <c r="E855" s="752">
        <v>8343.82</v>
      </c>
      <c r="F855" s="753">
        <v>2339.44</v>
      </c>
    </row>
    <row r="856" spans="1:6" ht="14.25" thickBot="1">
      <c r="A856" s="754" t="s">
        <v>83</v>
      </c>
      <c r="B856" s="755"/>
      <c r="C856" s="755"/>
      <c r="D856" s="756"/>
      <c r="E856" s="417">
        <f>SUM(E840+E844+E845)</f>
        <v>8343.82</v>
      </c>
      <c r="F856" s="417">
        <f>SUM(F840+F844+F845)</f>
        <v>9226.65</v>
      </c>
    </row>
    <row r="880" spans="1:4">
      <c r="A880" s="12" t="s">
        <v>352</v>
      </c>
      <c r="B880" s="149"/>
      <c r="C880" s="149"/>
      <c r="D880" s="149"/>
    </row>
    <row r="881" spans="1:6" ht="15.75" thickBot="1">
      <c r="A881" s="583"/>
      <c r="B881" s="583"/>
      <c r="C881" s="339"/>
      <c r="D881" s="339"/>
    </row>
    <row r="882" spans="1:6" ht="26.25" thickBot="1">
      <c r="A882" s="263" t="s">
        <v>353</v>
      </c>
      <c r="B882" s="264"/>
      <c r="C882" s="264"/>
      <c r="D882" s="265"/>
      <c r="E882" s="614" t="s">
        <v>263</v>
      </c>
      <c r="F882" s="341" t="s">
        <v>264</v>
      </c>
    </row>
    <row r="883" spans="1:6" ht="41.25" customHeight="1" thickBot="1">
      <c r="A883" s="757" t="s">
        <v>354</v>
      </c>
      <c r="B883" s="758"/>
      <c r="C883" s="758"/>
      <c r="D883" s="759"/>
      <c r="E883" s="760"/>
      <c r="F883" s="760"/>
    </row>
    <row r="884" spans="1:6" ht="14.25" thickBot="1">
      <c r="A884" s="423" t="s">
        <v>355</v>
      </c>
      <c r="B884" s="720"/>
      <c r="C884" s="720"/>
      <c r="D884" s="721"/>
      <c r="E884" s="616">
        <f>SUM(E885+E886+E890)</f>
        <v>510.5</v>
      </c>
      <c r="F884" s="616">
        <f>SUM(F885+F886+F890)</f>
        <v>518.29999999999995</v>
      </c>
    </row>
    <row r="885" spans="1:6">
      <c r="A885" s="761" t="s">
        <v>356</v>
      </c>
      <c r="B885" s="762"/>
      <c r="C885" s="762"/>
      <c r="D885" s="763"/>
      <c r="E885" s="250"/>
      <c r="F885" s="250"/>
    </row>
    <row r="886" spans="1:6">
      <c r="A886" s="318" t="s">
        <v>357</v>
      </c>
      <c r="B886" s="764"/>
      <c r="C886" s="764"/>
      <c r="D886" s="765"/>
      <c r="E886" s="292">
        <f>SUM(E888:E889)</f>
        <v>0</v>
      </c>
      <c r="F886" s="292">
        <f>SUM(F888:F889)</f>
        <v>0</v>
      </c>
    </row>
    <row r="887" spans="1:6" ht="29.45" customHeight="1">
      <c r="A887" s="329" t="s">
        <v>358</v>
      </c>
      <c r="B887" s="766"/>
      <c r="C887" s="766"/>
      <c r="D887" s="468"/>
      <c r="E887" s="235"/>
      <c r="F887" s="235"/>
    </row>
    <row r="888" spans="1:6">
      <c r="A888" s="329" t="s">
        <v>359</v>
      </c>
      <c r="B888" s="766"/>
      <c r="C888" s="766"/>
      <c r="D888" s="468"/>
      <c r="E888" s="235"/>
      <c r="F888" s="235"/>
    </row>
    <row r="889" spans="1:6">
      <c r="A889" s="329" t="s">
        <v>360</v>
      </c>
      <c r="B889" s="766"/>
      <c r="C889" s="766"/>
      <c r="D889" s="468"/>
      <c r="E889" s="235"/>
      <c r="F889" s="235"/>
    </row>
    <row r="890" spans="1:6">
      <c r="A890" s="469" t="s">
        <v>361</v>
      </c>
      <c r="B890" s="767"/>
      <c r="C890" s="767"/>
      <c r="D890" s="470"/>
      <c r="E890" s="292">
        <f>SUM(E891:E895)</f>
        <v>510.5</v>
      </c>
      <c r="F890" s="292">
        <f>SUM(F891:F895)</f>
        <v>518.29999999999995</v>
      </c>
    </row>
    <row r="891" spans="1:6">
      <c r="A891" s="329" t="s">
        <v>362</v>
      </c>
      <c r="B891" s="766"/>
      <c r="C891" s="766"/>
      <c r="D891" s="468"/>
      <c r="E891" s="235"/>
      <c r="F891" s="235"/>
    </row>
    <row r="892" spans="1:6">
      <c r="A892" s="329" t="s">
        <v>363</v>
      </c>
      <c r="B892" s="766"/>
      <c r="C892" s="766"/>
      <c r="D892" s="468"/>
      <c r="E892" s="235"/>
      <c r="F892" s="235"/>
    </row>
    <row r="893" spans="1:6">
      <c r="A893" s="329" t="s">
        <v>364</v>
      </c>
      <c r="B893" s="766"/>
      <c r="C893" s="766"/>
      <c r="D893" s="468"/>
      <c r="E893" s="235"/>
      <c r="F893" s="235"/>
    </row>
    <row r="894" spans="1:6">
      <c r="A894" s="329" t="s">
        <v>365</v>
      </c>
      <c r="B894" s="766"/>
      <c r="C894" s="766"/>
      <c r="D894" s="468"/>
      <c r="E894" s="235"/>
      <c r="F894" s="235"/>
    </row>
    <row r="895" spans="1:6" ht="65.45" customHeight="1" thickBot="1">
      <c r="A895" s="768" t="s">
        <v>366</v>
      </c>
      <c r="B895" s="769"/>
      <c r="C895" s="769"/>
      <c r="D895" s="770"/>
      <c r="E895" s="622">
        <v>510.5</v>
      </c>
      <c r="F895" s="622">
        <v>518.29999999999995</v>
      </c>
    </row>
    <row r="896" spans="1:6" ht="14.25" thickBot="1">
      <c r="A896" s="771" t="s">
        <v>367</v>
      </c>
      <c r="B896" s="772"/>
      <c r="C896" s="772"/>
      <c r="D896" s="773"/>
      <c r="E896" s="774">
        <f>SUM(E883+E884)</f>
        <v>510.5</v>
      </c>
      <c r="F896" s="774">
        <f>SUM(F883+F884)</f>
        <v>518.29999999999995</v>
      </c>
    </row>
    <row r="923" spans="1:6" ht="14.25">
      <c r="A923" s="61" t="s">
        <v>368</v>
      </c>
      <c r="B923" s="2"/>
      <c r="C923" s="2"/>
    </row>
    <row r="924" spans="1:6" ht="14.25" thickBot="1">
      <c r="A924" s="2"/>
      <c r="B924" s="2"/>
      <c r="C924" s="2"/>
    </row>
    <row r="925" spans="1:6" ht="32.25" thickBot="1">
      <c r="A925" s="775"/>
      <c r="B925" s="776"/>
      <c r="C925" s="776"/>
      <c r="D925" s="777"/>
      <c r="E925" s="778" t="s">
        <v>263</v>
      </c>
      <c r="F925" s="779" t="s">
        <v>264</v>
      </c>
    </row>
    <row r="926" spans="1:6" ht="14.25" thickBot="1">
      <c r="A926" s="780" t="s">
        <v>369</v>
      </c>
      <c r="B926" s="781"/>
      <c r="C926" s="781"/>
      <c r="D926" s="782"/>
      <c r="E926" s="760"/>
      <c r="F926" s="760"/>
    </row>
    <row r="927" spans="1:6" ht="14.25" thickBot="1">
      <c r="A927" s="783" t="s">
        <v>370</v>
      </c>
      <c r="B927" s="784"/>
      <c r="C927" s="784"/>
      <c r="D927" s="785"/>
      <c r="E927" s="616">
        <f>SUM(E928:E929)</f>
        <v>613.19999999999993</v>
      </c>
      <c r="F927" s="616">
        <f>SUM(F928:F929)</f>
        <v>580.66999999999996</v>
      </c>
    </row>
    <row r="928" spans="1:6" ht="22.5" customHeight="1">
      <c r="A928" s="786" t="s">
        <v>371</v>
      </c>
      <c r="B928" s="787"/>
      <c r="C928" s="787"/>
      <c r="D928" s="788"/>
      <c r="E928" s="382">
        <v>610.89</v>
      </c>
      <c r="F928" s="382">
        <v>580.66999999999996</v>
      </c>
    </row>
    <row r="929" spans="1:6" ht="15.75" customHeight="1" thickBot="1">
      <c r="A929" s="789" t="s">
        <v>372</v>
      </c>
      <c r="B929" s="790"/>
      <c r="C929" s="790"/>
      <c r="D929" s="791"/>
      <c r="E929" s="241">
        <v>2.31</v>
      </c>
      <c r="F929" s="241"/>
    </row>
    <row r="930" spans="1:6">
      <c r="A930" s="792" t="s">
        <v>373</v>
      </c>
      <c r="B930" s="793"/>
      <c r="C930" s="793"/>
      <c r="D930" s="794"/>
      <c r="E930" s="795">
        <f>SUM(E931:E937)</f>
        <v>0</v>
      </c>
      <c r="F930" s="795">
        <f>SUM(F931:F937)</f>
        <v>0</v>
      </c>
    </row>
    <row r="931" spans="1:6">
      <c r="A931" s="796" t="s">
        <v>374</v>
      </c>
      <c r="B931" s="797"/>
      <c r="C931" s="797"/>
      <c r="D931" s="798"/>
      <c r="E931" s="228"/>
      <c r="F931" s="228"/>
    </row>
    <row r="932" spans="1:6">
      <c r="A932" s="796" t="s">
        <v>375</v>
      </c>
      <c r="B932" s="797"/>
      <c r="C932" s="797"/>
      <c r="D932" s="798"/>
      <c r="E932" s="235"/>
      <c r="F932" s="235"/>
    </row>
    <row r="933" spans="1:6">
      <c r="A933" s="799" t="s">
        <v>376</v>
      </c>
      <c r="B933" s="800"/>
      <c r="C933" s="800"/>
      <c r="D933" s="801"/>
      <c r="E933" s="382"/>
      <c r="F933" s="382"/>
    </row>
    <row r="934" spans="1:6">
      <c r="A934" s="802" t="s">
        <v>377</v>
      </c>
      <c r="B934" s="803"/>
      <c r="C934" s="803"/>
      <c r="D934" s="804"/>
      <c r="E934" s="235"/>
      <c r="F934" s="235"/>
    </row>
    <row r="935" spans="1:6">
      <c r="A935" s="802" t="s">
        <v>378</v>
      </c>
      <c r="B935" s="803"/>
      <c r="C935" s="803"/>
      <c r="D935" s="804"/>
      <c r="E935" s="241"/>
      <c r="F935" s="241"/>
    </row>
    <row r="936" spans="1:6">
      <c r="A936" s="802" t="s">
        <v>379</v>
      </c>
      <c r="B936" s="803"/>
      <c r="C936" s="803"/>
      <c r="D936" s="804"/>
      <c r="E936" s="241"/>
      <c r="F936" s="241"/>
    </row>
    <row r="937" spans="1:6" ht="14.25" thickBot="1">
      <c r="A937" s="805" t="s">
        <v>135</v>
      </c>
      <c r="B937" s="806"/>
      <c r="C937" s="806"/>
      <c r="D937" s="807"/>
      <c r="E937" s="241"/>
      <c r="F937" s="241"/>
    </row>
    <row r="938" spans="1:6" ht="16.5" thickBot="1">
      <c r="A938" s="714" t="s">
        <v>83</v>
      </c>
      <c r="B938" s="808"/>
      <c r="C938" s="808"/>
      <c r="D938" s="715"/>
      <c r="E938" s="809">
        <f>SUM(E926+E927+E930)</f>
        <v>613.19999999999993</v>
      </c>
      <c r="F938" s="809">
        <f>SUM(F926+F927+F930)</f>
        <v>580.66999999999996</v>
      </c>
    </row>
    <row r="939" spans="1:6" ht="15.75">
      <c r="A939" s="810"/>
      <c r="B939" s="810"/>
      <c r="C939" s="810"/>
      <c r="D939" s="810"/>
      <c r="E939" s="811"/>
      <c r="F939" s="811"/>
    </row>
    <row r="941" spans="1:6" ht="14.25">
      <c r="A941" s="303" t="s">
        <v>380</v>
      </c>
      <c r="B941" s="303"/>
      <c r="C941" s="303"/>
    </row>
    <row r="942" spans="1:6" ht="14.25" thickBot="1">
      <c r="A942" s="212"/>
      <c r="B942" s="258"/>
      <c r="C942" s="258"/>
    </row>
    <row r="943" spans="1:6" ht="26.25" thickBot="1">
      <c r="A943" s="263"/>
      <c r="B943" s="264"/>
      <c r="C943" s="264"/>
      <c r="D943" s="265"/>
      <c r="E943" s="614" t="s">
        <v>263</v>
      </c>
      <c r="F943" s="341" t="s">
        <v>264</v>
      </c>
    </row>
    <row r="944" spans="1:6" ht="14.25" thickBot="1">
      <c r="A944" s="423" t="s">
        <v>370</v>
      </c>
      <c r="B944" s="720"/>
      <c r="C944" s="720"/>
      <c r="D944" s="721"/>
      <c r="E944" s="616">
        <f>E945+E946</f>
        <v>0</v>
      </c>
      <c r="F944" s="616">
        <f>F945+F946</f>
        <v>0</v>
      </c>
    </row>
    <row r="945" spans="1:6">
      <c r="A945" s="746" t="s">
        <v>381</v>
      </c>
      <c r="B945" s="747"/>
      <c r="C945" s="747"/>
      <c r="D945" s="748"/>
      <c r="E945" s="279"/>
      <c r="F945" s="812"/>
    </row>
    <row r="946" spans="1:6" ht="14.25" thickBot="1">
      <c r="A946" s="813" t="s">
        <v>382</v>
      </c>
      <c r="B946" s="814"/>
      <c r="C946" s="814"/>
      <c r="D946" s="815"/>
      <c r="E946" s="622"/>
      <c r="F946" s="623"/>
    </row>
    <row r="947" spans="1:6" ht="14.25" thickBot="1">
      <c r="A947" s="423" t="s">
        <v>383</v>
      </c>
      <c r="B947" s="720"/>
      <c r="C947" s="720"/>
      <c r="D947" s="721"/>
      <c r="E947" s="616">
        <f>SUM(E948:E953)</f>
        <v>599.95000000000005</v>
      </c>
      <c r="F947" s="616">
        <f>SUM(F948:F953)</f>
        <v>580.66999999999996</v>
      </c>
    </row>
    <row r="948" spans="1:6">
      <c r="A948" s="749" t="s">
        <v>384</v>
      </c>
      <c r="B948" s="750"/>
      <c r="C948" s="750"/>
      <c r="D948" s="751"/>
      <c r="E948" s="235"/>
      <c r="F948" s="235"/>
    </row>
    <row r="949" spans="1:6">
      <c r="A949" s="728" t="s">
        <v>385</v>
      </c>
      <c r="B949" s="729"/>
      <c r="C949" s="729"/>
      <c r="D949" s="730"/>
      <c r="E949" s="235"/>
      <c r="F949" s="235"/>
    </row>
    <row r="950" spans="1:6">
      <c r="A950" s="728" t="s">
        <v>386</v>
      </c>
      <c r="B950" s="729"/>
      <c r="C950" s="729"/>
      <c r="D950" s="730"/>
      <c r="E950" s="241">
        <v>599.95000000000005</v>
      </c>
      <c r="F950" s="241">
        <v>580.66999999999996</v>
      </c>
    </row>
    <row r="951" spans="1:6">
      <c r="A951" s="728" t="s">
        <v>387</v>
      </c>
      <c r="B951" s="729"/>
      <c r="C951" s="729"/>
      <c r="D951" s="730"/>
      <c r="E951" s="241"/>
      <c r="F951" s="241"/>
    </row>
    <row r="952" spans="1:6">
      <c r="A952" s="728" t="s">
        <v>388</v>
      </c>
      <c r="B952" s="729"/>
      <c r="C952" s="729"/>
      <c r="D952" s="730"/>
      <c r="E952" s="241"/>
      <c r="F952" s="241"/>
    </row>
    <row r="953" spans="1:6" ht="14.25" thickBot="1">
      <c r="A953" s="816" t="s">
        <v>135</v>
      </c>
      <c r="B953" s="817"/>
      <c r="C953" s="817"/>
      <c r="D953" s="818"/>
      <c r="E953" s="241"/>
      <c r="F953" s="241"/>
    </row>
    <row r="954" spans="1:6" ht="14.25" thickBot="1">
      <c r="A954" s="437"/>
      <c r="B954" s="819"/>
      <c r="C954" s="819"/>
      <c r="D954" s="438"/>
      <c r="E954" s="417">
        <f>SUM(E944+E947)</f>
        <v>599.95000000000005</v>
      </c>
      <c r="F954" s="417">
        <f>SUM(F944+F947)</f>
        <v>580.66999999999996</v>
      </c>
    </row>
    <row r="970" spans="1:6" ht="15.75">
      <c r="A970" s="820" t="s">
        <v>389</v>
      </c>
      <c r="B970" s="820"/>
      <c r="C970" s="820"/>
      <c r="D970" s="820"/>
      <c r="E970" s="820"/>
      <c r="F970" s="820"/>
    </row>
    <row r="971" spans="1:6" ht="14.25" thickBot="1">
      <c r="A971" s="821"/>
      <c r="B971" s="258"/>
      <c r="C971" s="258"/>
      <c r="D971" s="258"/>
      <c r="E971" s="258"/>
      <c r="F971" s="258"/>
    </row>
    <row r="972" spans="1:6" ht="14.25" thickBot="1">
      <c r="A972" s="822" t="s">
        <v>390</v>
      </c>
      <c r="B972" s="823"/>
      <c r="C972" s="824" t="s">
        <v>391</v>
      </c>
      <c r="D972" s="825"/>
      <c r="E972" s="825"/>
      <c r="F972" s="826"/>
    </row>
    <row r="973" spans="1:6" ht="14.25" thickBot="1">
      <c r="A973" s="827"/>
      <c r="B973" s="828"/>
      <c r="C973" s="829" t="s">
        <v>392</v>
      </c>
      <c r="D973" s="830" t="s">
        <v>393</v>
      </c>
      <c r="E973" s="831" t="s">
        <v>265</v>
      </c>
      <c r="F973" s="830" t="s">
        <v>269</v>
      </c>
    </row>
    <row r="974" spans="1:6">
      <c r="A974" s="832" t="s">
        <v>394</v>
      </c>
      <c r="B974" s="344"/>
      <c r="C974" s="833">
        <f>SUM(C975:C977)</f>
        <v>0</v>
      </c>
      <c r="D974" s="833">
        <f>SUM(D975:D977)</f>
        <v>0</v>
      </c>
      <c r="E974" s="833">
        <f>SUM(E975:E977)</f>
        <v>0</v>
      </c>
      <c r="F974" s="294">
        <f>SUM(F975:F977)</f>
        <v>16045.02</v>
      </c>
    </row>
    <row r="975" spans="1:6">
      <c r="A975" s="834" t="s">
        <v>395</v>
      </c>
      <c r="B975" s="348"/>
      <c r="C975" s="293"/>
      <c r="D975" s="235"/>
      <c r="E975" s="234"/>
      <c r="F975" s="235">
        <v>16045.02</v>
      </c>
    </row>
    <row r="976" spans="1:6">
      <c r="A976" s="834" t="s">
        <v>396</v>
      </c>
      <c r="B976" s="348"/>
      <c r="C976" s="293"/>
      <c r="D976" s="235"/>
      <c r="E976" s="234"/>
      <c r="F976" s="235"/>
    </row>
    <row r="977" spans="1:6">
      <c r="A977" s="834" t="s">
        <v>396</v>
      </c>
      <c r="B977" s="348"/>
      <c r="C977" s="293"/>
      <c r="D977" s="235"/>
      <c r="E977" s="234"/>
      <c r="F977" s="235"/>
    </row>
    <row r="978" spans="1:6">
      <c r="A978" s="835" t="s">
        <v>397</v>
      </c>
      <c r="B978" s="450"/>
      <c r="C978" s="293"/>
      <c r="D978" s="235"/>
      <c r="E978" s="234"/>
      <c r="F978" s="235"/>
    </row>
    <row r="979" spans="1:6" ht="14.25" thickBot="1">
      <c r="A979" s="836" t="s">
        <v>398</v>
      </c>
      <c r="B979" s="366"/>
      <c r="C979" s="837"/>
      <c r="D979" s="241"/>
      <c r="E979" s="240"/>
      <c r="F979" s="241">
        <v>8319</v>
      </c>
    </row>
    <row r="980" spans="1:6" ht="14.25" thickBot="1">
      <c r="A980" s="838" t="s">
        <v>136</v>
      </c>
      <c r="B980" s="839"/>
      <c r="C980" s="840">
        <f>C974+C978+C979</f>
        <v>0</v>
      </c>
      <c r="D980" s="840">
        <f>D974+D978+D979</f>
        <v>0</v>
      </c>
      <c r="E980" s="840">
        <f>E974+E978+E979</f>
        <v>0</v>
      </c>
      <c r="F980" s="841">
        <f>F974+F978+F979</f>
        <v>24364.02</v>
      </c>
    </row>
    <row r="983" spans="1:6" ht="30" customHeight="1">
      <c r="A983" s="210" t="s">
        <v>399</v>
      </c>
      <c r="B983" s="210"/>
      <c r="C983" s="210"/>
      <c r="D983" s="210"/>
      <c r="E983" s="842"/>
      <c r="F983" s="842"/>
    </row>
    <row r="985" spans="1:6" ht="15">
      <c r="A985" s="303" t="s">
        <v>400</v>
      </c>
      <c r="B985" s="303"/>
      <c r="C985" s="303"/>
      <c r="D985" s="303"/>
    </row>
    <row r="986" spans="1:6" ht="14.25" thickBot="1">
      <c r="A986" s="212"/>
      <c r="B986" s="258"/>
      <c r="C986" s="258"/>
      <c r="D986" s="258"/>
    </row>
    <row r="987" spans="1:6" ht="51.75" thickBot="1">
      <c r="A987" s="359" t="s">
        <v>32</v>
      </c>
      <c r="B987" s="360"/>
      <c r="C987" s="308" t="s">
        <v>401</v>
      </c>
      <c r="D987" s="308" t="s">
        <v>402</v>
      </c>
    </row>
    <row r="988" spans="1:6" ht="14.25" thickBot="1">
      <c r="A988" s="483" t="s">
        <v>403</v>
      </c>
      <c r="B988" s="843"/>
      <c r="C988" s="844">
        <v>105</v>
      </c>
      <c r="D988" s="845">
        <v>104</v>
      </c>
    </row>
    <row r="991" spans="1:6" ht="24" customHeight="1">
      <c r="A991" s="303" t="s">
        <v>404</v>
      </c>
      <c r="B991" s="303"/>
      <c r="C991" s="303"/>
      <c r="D991" s="303"/>
      <c r="E991" s="303"/>
      <c r="F991" s="303"/>
    </row>
    <row r="992" spans="1:6" ht="16.5" thickBot="1">
      <c r="A992" s="258"/>
      <c r="B992" s="433"/>
      <c r="C992" s="433"/>
      <c r="D992" s="258"/>
      <c r="E992" s="258"/>
    </row>
    <row r="993" spans="1:5" ht="51.75" thickBot="1">
      <c r="A993" s="829" t="s">
        <v>405</v>
      </c>
      <c r="B993" s="830" t="s">
        <v>406</v>
      </c>
      <c r="C993" s="830" t="s">
        <v>151</v>
      </c>
      <c r="D993" s="218" t="s">
        <v>407</v>
      </c>
      <c r="E993" s="217" t="s">
        <v>408</v>
      </c>
    </row>
    <row r="994" spans="1:5">
      <c r="A994" s="846" t="s">
        <v>80</v>
      </c>
      <c r="B994" s="250"/>
      <c r="C994" s="250"/>
      <c r="D994" s="251"/>
      <c r="E994" s="250"/>
    </row>
    <row r="995" spans="1:5">
      <c r="A995" s="847" t="s">
        <v>81</v>
      </c>
      <c r="B995" s="235"/>
      <c r="C995" s="235"/>
      <c r="D995" s="234"/>
      <c r="E995" s="235"/>
    </row>
    <row r="996" spans="1:5">
      <c r="A996" s="847" t="s">
        <v>409</v>
      </c>
      <c r="B996" s="235"/>
      <c r="C996" s="235"/>
      <c r="D996" s="234"/>
      <c r="E996" s="235"/>
    </row>
    <row r="997" spans="1:5">
      <c r="A997" s="847" t="s">
        <v>410</v>
      </c>
      <c r="B997" s="235"/>
      <c r="C997" s="235"/>
      <c r="D997" s="234"/>
      <c r="E997" s="235"/>
    </row>
    <row r="998" spans="1:5">
      <c r="A998" s="847" t="s">
        <v>411</v>
      </c>
      <c r="B998" s="235"/>
      <c r="C998" s="235"/>
      <c r="D998" s="234"/>
      <c r="E998" s="235"/>
    </row>
    <row r="999" spans="1:5">
      <c r="A999" s="847" t="s">
        <v>412</v>
      </c>
      <c r="B999" s="235"/>
      <c r="C999" s="235"/>
      <c r="D999" s="234"/>
      <c r="E999" s="235"/>
    </row>
    <row r="1000" spans="1:5">
      <c r="A1000" s="847" t="s">
        <v>413</v>
      </c>
      <c r="B1000" s="235"/>
      <c r="C1000" s="235"/>
      <c r="D1000" s="234"/>
      <c r="E1000" s="235"/>
    </row>
    <row r="1001" spans="1:5" ht="14.25" thickBot="1">
      <c r="A1001" s="848" t="s">
        <v>414</v>
      </c>
      <c r="B1001" s="622"/>
      <c r="C1001" s="622"/>
      <c r="D1001" s="849"/>
      <c r="E1001" s="622"/>
    </row>
    <row r="1012" spans="1:5" ht="14.25">
      <c r="A1012" s="583" t="s">
        <v>415</v>
      </c>
      <c r="B1012" s="850"/>
      <c r="C1012" s="850"/>
      <c r="D1012" s="850"/>
      <c r="E1012" s="850"/>
    </row>
    <row r="1013" spans="1:5" ht="16.5" thickBot="1">
      <c r="A1013" s="258"/>
      <c r="B1013" s="433"/>
      <c r="C1013" s="433"/>
      <c r="D1013" s="258"/>
      <c r="E1013" s="258"/>
    </row>
    <row r="1014" spans="1:5" ht="63.75" thickBot="1">
      <c r="A1014" s="851" t="s">
        <v>405</v>
      </c>
      <c r="B1014" s="852" t="s">
        <v>406</v>
      </c>
      <c r="C1014" s="852" t="s">
        <v>151</v>
      </c>
      <c r="D1014" s="853" t="s">
        <v>416</v>
      </c>
      <c r="E1014" s="854" t="s">
        <v>408</v>
      </c>
    </row>
    <row r="1015" spans="1:5">
      <c r="A1015" s="846" t="s">
        <v>80</v>
      </c>
      <c r="B1015" s="250"/>
      <c r="C1015" s="250"/>
      <c r="D1015" s="251"/>
      <c r="E1015" s="250"/>
    </row>
    <row r="1016" spans="1:5">
      <c r="A1016" s="847" t="s">
        <v>81</v>
      </c>
      <c r="B1016" s="235"/>
      <c r="C1016" s="235"/>
      <c r="D1016" s="234"/>
      <c r="E1016" s="235"/>
    </row>
    <row r="1017" spans="1:5">
      <c r="A1017" s="847" t="s">
        <v>409</v>
      </c>
      <c r="B1017" s="235"/>
      <c r="C1017" s="235"/>
      <c r="D1017" s="234"/>
      <c r="E1017" s="235"/>
    </row>
    <row r="1018" spans="1:5">
      <c r="A1018" s="847" t="s">
        <v>410</v>
      </c>
      <c r="B1018" s="235"/>
      <c r="C1018" s="235"/>
      <c r="D1018" s="234"/>
      <c r="E1018" s="235"/>
    </row>
    <row r="1019" spans="1:5">
      <c r="A1019" s="847" t="s">
        <v>411</v>
      </c>
      <c r="B1019" s="235"/>
      <c r="C1019" s="235"/>
      <c r="D1019" s="234"/>
      <c r="E1019" s="235"/>
    </row>
    <row r="1020" spans="1:5">
      <c r="A1020" s="847" t="s">
        <v>412</v>
      </c>
      <c r="B1020" s="235"/>
      <c r="C1020" s="235"/>
      <c r="D1020" s="234"/>
      <c r="E1020" s="235"/>
    </row>
    <row r="1021" spans="1:5">
      <c r="A1021" s="847" t="s">
        <v>413</v>
      </c>
      <c r="B1021" s="235"/>
      <c r="C1021" s="235"/>
      <c r="D1021" s="234"/>
      <c r="E1021" s="235"/>
    </row>
    <row r="1022" spans="1:5" ht="14.25" thickBot="1">
      <c r="A1022" s="848" t="s">
        <v>414</v>
      </c>
      <c r="B1022" s="622"/>
      <c r="C1022" s="622"/>
      <c r="D1022" s="849"/>
      <c r="E1022" s="622"/>
    </row>
    <row r="1030" spans="1:7" ht="15">
      <c r="A1030" s="855"/>
      <c r="B1030" s="855"/>
      <c r="C1030" s="856"/>
      <c r="D1030" s="857"/>
      <c r="E1030" s="855"/>
      <c r="F1030" s="855"/>
    </row>
    <row r="1031" spans="1:7" ht="15">
      <c r="A1031" s="858" t="s">
        <v>417</v>
      </c>
      <c r="B1031" s="858"/>
      <c r="C1031" s="856"/>
      <c r="D1031" s="857"/>
      <c r="E1031" s="858"/>
      <c r="F1031" s="857" t="s">
        <v>418</v>
      </c>
      <c r="G1031" s="857"/>
    </row>
    <row r="1032" spans="1:7" ht="15">
      <c r="A1032" s="858" t="s">
        <v>419</v>
      </c>
      <c r="B1032" s="339"/>
      <c r="C1032" s="857" t="s">
        <v>420</v>
      </c>
      <c r="D1032" s="859"/>
      <c r="E1032" s="858"/>
      <c r="F1032" s="857" t="s">
        <v>421</v>
      </c>
      <c r="G1032" s="857"/>
    </row>
  </sheetData>
  <mergeCells count="416">
    <mergeCell ref="C1032:D1032"/>
    <mergeCell ref="F1032:G1032"/>
    <mergeCell ref="A985:D985"/>
    <mergeCell ref="A987:B987"/>
    <mergeCell ref="A988:B988"/>
    <mergeCell ref="A991:F991"/>
    <mergeCell ref="C1030:D1030"/>
    <mergeCell ref="C1031:D1031"/>
    <mergeCell ref="F1031:G1031"/>
    <mergeCell ref="A976:B976"/>
    <mergeCell ref="A977:B977"/>
    <mergeCell ref="A978:B978"/>
    <mergeCell ref="A979:B979"/>
    <mergeCell ref="A980:B980"/>
    <mergeCell ref="A983:F983"/>
    <mergeCell ref="A954:D954"/>
    <mergeCell ref="A970:F970"/>
    <mergeCell ref="A972:B973"/>
    <mergeCell ref="C972:F972"/>
    <mergeCell ref="A974:B974"/>
    <mergeCell ref="A975:B975"/>
    <mergeCell ref="A948:D948"/>
    <mergeCell ref="A949:D949"/>
    <mergeCell ref="A950:D950"/>
    <mergeCell ref="A951:D951"/>
    <mergeCell ref="A952:D952"/>
    <mergeCell ref="A953:D953"/>
    <mergeCell ref="A941:C941"/>
    <mergeCell ref="A943:D943"/>
    <mergeCell ref="A944:D944"/>
    <mergeCell ref="A945:D945"/>
    <mergeCell ref="A946:D946"/>
    <mergeCell ref="A947:D947"/>
    <mergeCell ref="A933:D933"/>
    <mergeCell ref="A934:D934"/>
    <mergeCell ref="A935:D935"/>
    <mergeCell ref="A936:D936"/>
    <mergeCell ref="A937:D937"/>
    <mergeCell ref="A938:D938"/>
    <mergeCell ref="A927:D927"/>
    <mergeCell ref="A928:D928"/>
    <mergeCell ref="A929:D929"/>
    <mergeCell ref="A930:D930"/>
    <mergeCell ref="A931:D931"/>
    <mergeCell ref="A932:D932"/>
    <mergeCell ref="A893:D893"/>
    <mergeCell ref="A894:D894"/>
    <mergeCell ref="A895:D895"/>
    <mergeCell ref="A896:D896"/>
    <mergeCell ref="A925:D925"/>
    <mergeCell ref="A926:D926"/>
    <mergeCell ref="A887:D887"/>
    <mergeCell ref="A888:D888"/>
    <mergeCell ref="A889:D889"/>
    <mergeCell ref="A890:D890"/>
    <mergeCell ref="A891:D891"/>
    <mergeCell ref="A892:D892"/>
    <mergeCell ref="A880:D880"/>
    <mergeCell ref="A882:D882"/>
    <mergeCell ref="A883:D883"/>
    <mergeCell ref="A884:D884"/>
    <mergeCell ref="A885:D885"/>
    <mergeCell ref="A886:D886"/>
    <mergeCell ref="A851:D851"/>
    <mergeCell ref="A852:D852"/>
    <mergeCell ref="A853:D853"/>
    <mergeCell ref="A854:D854"/>
    <mergeCell ref="A855:D855"/>
    <mergeCell ref="A856:D856"/>
    <mergeCell ref="A845:D845"/>
    <mergeCell ref="A846:D846"/>
    <mergeCell ref="A847:D847"/>
    <mergeCell ref="A848:D848"/>
    <mergeCell ref="A849:D849"/>
    <mergeCell ref="A850:D850"/>
    <mergeCell ref="A839:D839"/>
    <mergeCell ref="A840:D840"/>
    <mergeCell ref="A841:D841"/>
    <mergeCell ref="A842:D842"/>
    <mergeCell ref="A843:D843"/>
    <mergeCell ref="A844:D844"/>
    <mergeCell ref="A803:B803"/>
    <mergeCell ref="A804:B804"/>
    <mergeCell ref="A805:B805"/>
    <mergeCell ref="A806:B806"/>
    <mergeCell ref="A807:B807"/>
    <mergeCell ref="A837:C837"/>
    <mergeCell ref="A797:B797"/>
    <mergeCell ref="A798:B798"/>
    <mergeCell ref="A799:B799"/>
    <mergeCell ref="A800:B800"/>
    <mergeCell ref="A801:B801"/>
    <mergeCell ref="A802:B802"/>
    <mergeCell ref="A788:D788"/>
    <mergeCell ref="A789:D789"/>
    <mergeCell ref="A790:D790"/>
    <mergeCell ref="A791:D791"/>
    <mergeCell ref="A793:D793"/>
    <mergeCell ref="A795:B795"/>
    <mergeCell ref="C795:C796"/>
    <mergeCell ref="D795:D796"/>
    <mergeCell ref="A796:B796"/>
    <mergeCell ref="A782:D782"/>
    <mergeCell ref="A783:D783"/>
    <mergeCell ref="A784:D784"/>
    <mergeCell ref="A785:D785"/>
    <mergeCell ref="A786:D786"/>
    <mergeCell ref="A787:D787"/>
    <mergeCell ref="A776:D776"/>
    <mergeCell ref="A777:D777"/>
    <mergeCell ref="A778:D778"/>
    <mergeCell ref="A779:D779"/>
    <mergeCell ref="A780:D780"/>
    <mergeCell ref="A781:D781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52:D752"/>
    <mergeCell ref="A753:D753"/>
    <mergeCell ref="A754:D754"/>
    <mergeCell ref="A755:D755"/>
    <mergeCell ref="A756:D756"/>
    <mergeCell ref="A757:D757"/>
    <mergeCell ref="A745:C745"/>
    <mergeCell ref="A747:D747"/>
    <mergeCell ref="A748:D748"/>
    <mergeCell ref="A749:D749"/>
    <mergeCell ref="A750:D750"/>
    <mergeCell ref="A751:D751"/>
    <mergeCell ref="A700:I700"/>
    <mergeCell ref="A702:E702"/>
    <mergeCell ref="A703:B703"/>
    <mergeCell ref="C703:D703"/>
    <mergeCell ref="A704:B704"/>
    <mergeCell ref="C704:D704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&amp;CXXXIII Liceum Ogólnokształcące Dwujęzyczne im. Mikołaja Kopernika, ul. Bema 76, 01-225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2022-05-06T08:16:51Z</dcterms:created>
  <dcterms:modified xsi:type="dcterms:W3CDTF">2022-05-06T08:17:17Z</dcterms:modified>
</cp:coreProperties>
</file>