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58\2021\"/>
    </mc:Choice>
  </mc:AlternateContent>
  <bookViews>
    <workbookView xWindow="0" yWindow="0" windowWidth="24000" windowHeight="8835"/>
  </bookViews>
  <sheets>
    <sheet name="P58" sheetId="1" r:id="rId1"/>
  </sheets>
  <definedNames>
    <definedName name="_xlnm.Print_Area" localSheetId="0">'P58'!$A$1:$K$1003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45" i="1" l="1"/>
  <c r="F951" i="1" s="1"/>
  <c r="E945" i="1"/>
  <c r="E951" i="1" s="1"/>
  <c r="D945" i="1"/>
  <c r="D951" i="1" s="1"/>
  <c r="C945" i="1"/>
  <c r="C951" i="1" s="1"/>
  <c r="F918" i="1"/>
  <c r="E918" i="1"/>
  <c r="F915" i="1"/>
  <c r="F925" i="1" s="1"/>
  <c r="E915" i="1"/>
  <c r="E925" i="1" s="1"/>
  <c r="F909" i="1"/>
  <c r="E909" i="1"/>
  <c r="F901" i="1"/>
  <c r="E901" i="1"/>
  <c r="F898" i="1"/>
  <c r="E898" i="1"/>
  <c r="F861" i="1"/>
  <c r="F855" i="1" s="1"/>
  <c r="F867" i="1" s="1"/>
  <c r="E861" i="1"/>
  <c r="E855" i="1" s="1"/>
  <c r="E867" i="1" s="1"/>
  <c r="F857" i="1"/>
  <c r="E857" i="1"/>
  <c r="F827" i="1"/>
  <c r="F816" i="1"/>
  <c r="E816" i="1"/>
  <c r="E827" i="1" s="1"/>
  <c r="F811" i="1"/>
  <c r="E811" i="1"/>
  <c r="D778" i="1"/>
  <c r="C778" i="1"/>
  <c r="F762" i="1"/>
  <c r="F747" i="1"/>
  <c r="E747" i="1"/>
  <c r="F744" i="1"/>
  <c r="E744" i="1"/>
  <c r="F741" i="1"/>
  <c r="E741" i="1"/>
  <c r="F733" i="1"/>
  <c r="E733" i="1"/>
  <c r="F719" i="1"/>
  <c r="E719" i="1"/>
  <c r="E762" i="1" s="1"/>
  <c r="C692" i="1"/>
  <c r="B692" i="1"/>
  <c r="C687" i="1"/>
  <c r="B687" i="1"/>
  <c r="C686" i="1"/>
  <c r="B686" i="1"/>
  <c r="C681" i="1"/>
  <c r="B681" i="1"/>
  <c r="B675" i="1" s="1"/>
  <c r="C676" i="1"/>
  <c r="C675" i="1" s="1"/>
  <c r="B676" i="1"/>
  <c r="D580" i="1"/>
  <c r="D579" i="1" s="1"/>
  <c r="D588" i="1" s="1"/>
  <c r="C580" i="1"/>
  <c r="C579" i="1" s="1"/>
  <c r="C588" i="1" s="1"/>
  <c r="H556" i="1"/>
  <c r="G556" i="1"/>
  <c r="F556" i="1"/>
  <c r="E556" i="1"/>
  <c r="D556" i="1"/>
  <c r="C556" i="1"/>
  <c r="B556" i="1"/>
  <c r="H555" i="1"/>
  <c r="G555" i="1"/>
  <c r="F555" i="1"/>
  <c r="E555" i="1"/>
  <c r="D555" i="1"/>
  <c r="C555" i="1"/>
  <c r="B555" i="1"/>
  <c r="I554" i="1"/>
  <c r="I553" i="1"/>
  <c r="I552" i="1"/>
  <c r="I556" i="1" s="1"/>
  <c r="I546" i="1"/>
  <c r="H546" i="1"/>
  <c r="G546" i="1"/>
  <c r="F546" i="1"/>
  <c r="E546" i="1"/>
  <c r="D546" i="1"/>
  <c r="C546" i="1"/>
  <c r="B546" i="1"/>
  <c r="I542" i="1"/>
  <c r="I551" i="1" s="1"/>
  <c r="H542" i="1"/>
  <c r="H551" i="1" s="1"/>
  <c r="H557" i="1" s="1"/>
  <c r="G542" i="1"/>
  <c r="G551" i="1" s="1"/>
  <c r="G557" i="1" s="1"/>
  <c r="F542" i="1"/>
  <c r="F551" i="1" s="1"/>
  <c r="F557" i="1" s="1"/>
  <c r="E542" i="1"/>
  <c r="E551" i="1" s="1"/>
  <c r="E557" i="1" s="1"/>
  <c r="D542" i="1"/>
  <c r="D551" i="1" s="1"/>
  <c r="D557" i="1" s="1"/>
  <c r="C542" i="1"/>
  <c r="C551" i="1" s="1"/>
  <c r="C557" i="1" s="1"/>
  <c r="B542" i="1"/>
  <c r="B551" i="1" s="1"/>
  <c r="B557" i="1" s="1"/>
  <c r="D515" i="1"/>
  <c r="C515" i="1"/>
  <c r="D508" i="1"/>
  <c r="D503" i="1"/>
  <c r="C503" i="1"/>
  <c r="D495" i="1"/>
  <c r="C495" i="1"/>
  <c r="C508" i="1" s="1"/>
  <c r="C478" i="1"/>
  <c r="D467" i="1"/>
  <c r="D478" i="1" s="1"/>
  <c r="C467" i="1"/>
  <c r="D456" i="1"/>
  <c r="C456" i="1"/>
  <c r="D424" i="1"/>
  <c r="D445" i="1" s="1"/>
  <c r="C424" i="1"/>
  <c r="C445" i="1" s="1"/>
  <c r="D384" i="1"/>
  <c r="C384" i="1"/>
  <c r="E344" i="1"/>
  <c r="D344" i="1"/>
  <c r="C344" i="1"/>
  <c r="B344" i="1"/>
  <c r="E336" i="1"/>
  <c r="D336" i="1"/>
  <c r="C336" i="1"/>
  <c r="B336" i="1"/>
  <c r="D311" i="1"/>
  <c r="C311" i="1"/>
  <c r="D299" i="1"/>
  <c r="C299" i="1"/>
  <c r="C303" i="1" s="1"/>
  <c r="D295" i="1"/>
  <c r="D303" i="1" s="1"/>
  <c r="C295" i="1"/>
  <c r="D291" i="1"/>
  <c r="C291" i="1"/>
  <c r="F281" i="1"/>
  <c r="D281" i="1"/>
  <c r="C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0" i="1" s="1"/>
  <c r="G265" i="1"/>
  <c r="G264" i="1"/>
  <c r="G263" i="1"/>
  <c r="G262" i="1"/>
  <c r="G261" i="1"/>
  <c r="F260" i="1"/>
  <c r="E260" i="1"/>
  <c r="E281" i="1" s="1"/>
  <c r="D260" i="1"/>
  <c r="C260" i="1"/>
  <c r="G259" i="1"/>
  <c r="G258" i="1"/>
  <c r="G257" i="1"/>
  <c r="G256" i="1"/>
  <c r="G255" i="1"/>
  <c r="G254" i="1"/>
  <c r="G253" i="1"/>
  <c r="G252" i="1"/>
  <c r="G251" i="1"/>
  <c r="G281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B103" i="1"/>
  <c r="B110" i="1" s="1"/>
  <c r="E102" i="1"/>
  <c r="E101" i="1"/>
  <c r="E100" i="1"/>
  <c r="E99" i="1" s="1"/>
  <c r="D99" i="1"/>
  <c r="C99" i="1"/>
  <c r="C103" i="1" s="1"/>
  <c r="C110" i="1" s="1"/>
  <c r="B99" i="1"/>
  <c r="E98" i="1"/>
  <c r="E97" i="1"/>
  <c r="E96" i="1" s="1"/>
  <c r="D96" i="1"/>
  <c r="C96" i="1"/>
  <c r="B96" i="1"/>
  <c r="E95" i="1"/>
  <c r="E109" i="1" s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 s="1"/>
  <c r="H26" i="1"/>
  <c r="G26" i="1"/>
  <c r="F26" i="1"/>
  <c r="E26" i="1"/>
  <c r="D26" i="1"/>
  <c r="D29" i="1" s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C22" i="1"/>
  <c r="B22" i="1"/>
  <c r="I21" i="1"/>
  <c r="I29" i="1" s="1"/>
  <c r="H19" i="1"/>
  <c r="I18" i="1"/>
  <c r="I17" i="1"/>
  <c r="I16" i="1" s="1"/>
  <c r="H16" i="1"/>
  <c r="G16" i="1"/>
  <c r="F16" i="1"/>
  <c r="E16" i="1"/>
  <c r="D16" i="1"/>
  <c r="C16" i="1"/>
  <c r="B16" i="1"/>
  <c r="B19" i="1" s="1"/>
  <c r="I15" i="1"/>
  <c r="I14" i="1"/>
  <c r="I13" i="1"/>
  <c r="I12" i="1" s="1"/>
  <c r="H12" i="1"/>
  <c r="G12" i="1"/>
  <c r="G19" i="1" s="1"/>
  <c r="F12" i="1"/>
  <c r="F19" i="1" s="1"/>
  <c r="E12" i="1"/>
  <c r="E19" i="1" s="1"/>
  <c r="D12" i="1"/>
  <c r="D19" i="1" s="1"/>
  <c r="D37" i="1" s="1"/>
  <c r="C12" i="1"/>
  <c r="C19" i="1" s="1"/>
  <c r="C37" i="1" s="1"/>
  <c r="B12" i="1"/>
  <c r="I11" i="1"/>
  <c r="I36" i="1" s="1"/>
  <c r="E37" i="1" l="1"/>
  <c r="H37" i="1"/>
  <c r="F37" i="1"/>
  <c r="G37" i="1"/>
  <c r="I557" i="1"/>
  <c r="I19" i="1"/>
  <c r="I37" i="1" s="1"/>
  <c r="E103" i="1"/>
  <c r="E110" i="1" s="1"/>
  <c r="I555" i="1"/>
</calcChain>
</file>

<file path=xl/sharedStrings.xml><?xml version="1.0" encoding="utf-8"?>
<sst xmlns="http://schemas.openxmlformats.org/spreadsheetml/2006/main" count="646" uniqueCount="422">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</sst>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1003"/>
  <sheetViews>
    <sheetView tabSelected="1" view="pageLayout" topLeftCell="A28" zoomScaleNormal="100" zoomScaleSheetLayoutView="100" workbookViewId="0">
      <selection activeCell="E28" sqref="E28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1695200.74</v>
      </c>
      <c r="E11" s="39">
        <v>206536.62</v>
      </c>
      <c r="F11" s="39"/>
      <c r="G11" s="39">
        <v>301131.99</v>
      </c>
      <c r="H11" s="39"/>
      <c r="I11" s="40">
        <f>SUM(B11:H11)</f>
        <v>2202869.3499999996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27023.34</v>
      </c>
      <c r="F12" s="42">
        <f t="shared" si="0"/>
        <v>0</v>
      </c>
      <c r="G12" s="42">
        <f t="shared" si="0"/>
        <v>9345</v>
      </c>
      <c r="H12" s="42">
        <f t="shared" si="0"/>
        <v>0</v>
      </c>
      <c r="I12" s="40">
        <f t="shared" si="0"/>
        <v>36368.339999999997</v>
      </c>
    </row>
    <row r="13" spans="1:10">
      <c r="A13" s="43" t="s">
        <v>16</v>
      </c>
      <c r="B13" s="44"/>
      <c r="C13" s="44"/>
      <c r="D13" s="44"/>
      <c r="E13" s="45">
        <v>27023.34</v>
      </c>
      <c r="F13" s="45"/>
      <c r="G13" s="45">
        <v>9345</v>
      </c>
      <c r="H13" s="45"/>
      <c r="I13" s="46">
        <f>SUM(B13:H13)</f>
        <v>36368.339999999997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23256.69</v>
      </c>
      <c r="F16" s="42">
        <f t="shared" si="1"/>
        <v>0</v>
      </c>
      <c r="G16" s="42">
        <f t="shared" si="1"/>
        <v>6708.97</v>
      </c>
      <c r="H16" s="42">
        <f t="shared" si="1"/>
        <v>0</v>
      </c>
      <c r="I16" s="40">
        <f t="shared" si="1"/>
        <v>29965.66</v>
      </c>
    </row>
    <row r="17" spans="1:9">
      <c r="A17" s="43" t="s">
        <v>20</v>
      </c>
      <c r="B17" s="44"/>
      <c r="C17" s="44"/>
      <c r="D17" s="44"/>
      <c r="E17" s="45">
        <v>23256.69</v>
      </c>
      <c r="F17" s="45"/>
      <c r="G17" s="45">
        <v>6708.97</v>
      </c>
      <c r="H17" s="44"/>
      <c r="I17" s="46">
        <f>SUM(B17:H17)</f>
        <v>29965.66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1695200.74</v>
      </c>
      <c r="E19" s="42">
        <f t="shared" si="2"/>
        <v>210303.27</v>
      </c>
      <c r="F19" s="42">
        <f t="shared" si="2"/>
        <v>0</v>
      </c>
      <c r="G19" s="42">
        <f t="shared" si="2"/>
        <v>303768.02</v>
      </c>
      <c r="H19" s="42">
        <f t="shared" si="2"/>
        <v>0</v>
      </c>
      <c r="I19" s="40">
        <f t="shared" si="2"/>
        <v>2209272.0299999993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1305487.48</v>
      </c>
      <c r="E21" s="39">
        <v>200536.62</v>
      </c>
      <c r="F21" s="39"/>
      <c r="G21" s="39">
        <v>280345.33</v>
      </c>
      <c r="H21" s="39"/>
      <c r="I21" s="40">
        <f>SUM(B21:H21)</f>
        <v>1786369.4300000002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13951.29</v>
      </c>
      <c r="E22" s="42">
        <f t="shared" si="3"/>
        <v>29823.34</v>
      </c>
      <c r="F22" s="42">
        <f t="shared" si="3"/>
        <v>0</v>
      </c>
      <c r="G22" s="42">
        <f t="shared" si="3"/>
        <v>27931.66</v>
      </c>
      <c r="H22" s="42">
        <f t="shared" si="3"/>
        <v>0</v>
      </c>
      <c r="I22" s="40">
        <f t="shared" si="3"/>
        <v>71706.289999999994</v>
      </c>
    </row>
    <row r="23" spans="1:9">
      <c r="A23" s="43" t="s">
        <v>23</v>
      </c>
      <c r="B23" s="45"/>
      <c r="C23" s="45"/>
      <c r="D23" s="45">
        <v>13951.29</v>
      </c>
      <c r="E23" s="45">
        <v>2800</v>
      </c>
      <c r="F23" s="45"/>
      <c r="G23" s="45">
        <v>18586.66</v>
      </c>
      <c r="H23" s="44"/>
      <c r="I23" s="46">
        <f t="shared" ref="I23:I28" si="4">SUM(B23:H23)</f>
        <v>35337.949999999997</v>
      </c>
    </row>
    <row r="24" spans="1:9">
      <c r="A24" s="43" t="s">
        <v>17</v>
      </c>
      <c r="B24" s="44"/>
      <c r="C24" s="44"/>
      <c r="D24" s="45"/>
      <c r="E24" s="45">
        <v>27023.34</v>
      </c>
      <c r="F24" s="45"/>
      <c r="G24" s="45">
        <v>9345</v>
      </c>
      <c r="H24" s="44"/>
      <c r="I24" s="46">
        <f t="shared" si="4"/>
        <v>36368.339999999997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23256.69</v>
      </c>
      <c r="F26" s="42">
        <f t="shared" si="5"/>
        <v>0</v>
      </c>
      <c r="G26" s="42">
        <f t="shared" si="5"/>
        <v>6708.97</v>
      </c>
      <c r="H26" s="42">
        <f t="shared" si="5"/>
        <v>0</v>
      </c>
      <c r="I26" s="40">
        <f t="shared" si="5"/>
        <v>29965.66</v>
      </c>
    </row>
    <row r="27" spans="1:9">
      <c r="A27" s="43" t="s">
        <v>20</v>
      </c>
      <c r="B27" s="44"/>
      <c r="C27" s="44"/>
      <c r="D27" s="44"/>
      <c r="E27" s="45">
        <v>23256.69</v>
      </c>
      <c r="F27" s="45"/>
      <c r="G27" s="45">
        <v>6708.97</v>
      </c>
      <c r="H27" s="44"/>
      <c r="I27" s="46">
        <f t="shared" si="4"/>
        <v>29965.66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1319438.77</v>
      </c>
      <c r="E29" s="42">
        <f t="shared" si="6"/>
        <v>207103.27</v>
      </c>
      <c r="F29" s="42">
        <f t="shared" si="6"/>
        <v>0</v>
      </c>
      <c r="G29" s="42">
        <f t="shared" si="6"/>
        <v>301568.02</v>
      </c>
      <c r="H29" s="42">
        <f t="shared" si="6"/>
        <v>0</v>
      </c>
      <c r="I29" s="40">
        <f t="shared" si="6"/>
        <v>1828110.0600000003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389713.26</v>
      </c>
      <c r="E36" s="52">
        <f>E11-E21-E31</f>
        <v>6000</v>
      </c>
      <c r="F36" s="52">
        <f t="shared" si="8"/>
        <v>0</v>
      </c>
      <c r="G36" s="52">
        <f t="shared" si="8"/>
        <v>20786.659999999974</v>
      </c>
      <c r="H36" s="52">
        <f t="shared" si="8"/>
        <v>0</v>
      </c>
      <c r="I36" s="53">
        <f t="shared" si="8"/>
        <v>416499.91999999946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375761.97</v>
      </c>
      <c r="E37" s="56">
        <f t="shared" si="9"/>
        <v>3200</v>
      </c>
      <c r="F37" s="56">
        <f t="shared" si="9"/>
        <v>0</v>
      </c>
      <c r="G37" s="56">
        <f t="shared" si="9"/>
        <v>2200</v>
      </c>
      <c r="H37" s="56">
        <f t="shared" si="9"/>
        <v>0</v>
      </c>
      <c r="I37" s="57">
        <f t="shared" si="9"/>
        <v>381161.96999999904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4452.4399999999996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4452.4399999999996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4452.4399999999996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4452.4399999999996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/>
      <c r="F238" s="235"/>
      <c r="G238" s="235"/>
      <c r="H238" s="235"/>
      <c r="I238" s="292">
        <f>E238+F238-G238-H238</f>
        <v>0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0</v>
      </c>
      <c r="F241" s="300">
        <f>F236+F238+F240</f>
        <v>0</v>
      </c>
      <c r="G241" s="300">
        <f>G236+G238+G240</f>
        <v>0</v>
      </c>
      <c r="H241" s="300">
        <f>H236+H238+H240</f>
        <v>0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 ht="14.25">
      <c r="A248" s="303" t="s">
        <v>99</v>
      </c>
      <c r="B248" s="303"/>
      <c r="C248" s="303"/>
      <c r="D248" s="303"/>
      <c r="E248" s="303"/>
      <c r="F248" s="303"/>
      <c r="G248" s="303"/>
    </row>
    <row r="249" spans="1:9" ht="14.25" thickBot="1">
      <c r="A249" s="304"/>
      <c r="B249" s="258"/>
      <c r="C249" s="258"/>
      <c r="D249" s="258"/>
      <c r="E249" s="258"/>
      <c r="F249" s="258"/>
      <c r="G249" s="258"/>
    </row>
    <row r="250" spans="1:9" ht="26.25" thickBot="1">
      <c r="A250" s="305" t="s">
        <v>100</v>
      </c>
      <c r="B250" s="306"/>
      <c r="C250" s="307" t="s">
        <v>101</v>
      </c>
      <c r="D250" s="218" t="s">
        <v>102</v>
      </c>
      <c r="E250" s="308" t="s">
        <v>103</v>
      </c>
      <c r="F250" s="218" t="s">
        <v>104</v>
      </c>
      <c r="G250" s="309" t="s">
        <v>105</v>
      </c>
    </row>
    <row r="251" spans="1:9" ht="26.25" customHeight="1">
      <c r="A251" s="310" t="s">
        <v>106</v>
      </c>
      <c r="B251" s="311"/>
      <c r="C251" s="312"/>
      <c r="D251" s="312"/>
      <c r="E251" s="312"/>
      <c r="F251" s="312"/>
      <c r="G251" s="313">
        <f>C251+D251-E251-F251</f>
        <v>0</v>
      </c>
    </row>
    <row r="252" spans="1:9" ht="25.5" customHeight="1">
      <c r="A252" s="314" t="s">
        <v>107</v>
      </c>
      <c r="B252" s="315"/>
      <c r="C252" s="316"/>
      <c r="D252" s="316"/>
      <c r="E252" s="316"/>
      <c r="F252" s="316"/>
      <c r="G252" s="317">
        <f t="shared" ref="G252:G259" si="13">C252+D252-E252-F252</f>
        <v>0</v>
      </c>
    </row>
    <row r="253" spans="1:9">
      <c r="A253" s="314" t="s">
        <v>108</v>
      </c>
      <c r="B253" s="315"/>
      <c r="C253" s="316"/>
      <c r="D253" s="316"/>
      <c r="E253" s="316"/>
      <c r="F253" s="316"/>
      <c r="G253" s="317">
        <f t="shared" si="13"/>
        <v>0</v>
      </c>
    </row>
    <row r="254" spans="1:9">
      <c r="A254" s="314" t="s">
        <v>109</v>
      </c>
      <c r="B254" s="315"/>
      <c r="C254" s="316"/>
      <c r="D254" s="316"/>
      <c r="E254" s="316"/>
      <c r="F254" s="316"/>
      <c r="G254" s="317">
        <f t="shared" si="13"/>
        <v>0</v>
      </c>
    </row>
    <row r="255" spans="1:9" ht="38.25" customHeight="1">
      <c r="A255" s="314" t="s">
        <v>110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 ht="25.5" customHeight="1">
      <c r="A256" s="318" t="s">
        <v>111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>
      <c r="A257" s="318" t="s">
        <v>112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4.75" customHeight="1">
      <c r="A258" s="318" t="s">
        <v>113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 ht="27.75" customHeight="1" thickBot="1">
      <c r="A259" s="319" t="s">
        <v>114</v>
      </c>
      <c r="B259" s="320"/>
      <c r="C259" s="321"/>
      <c r="D259" s="321"/>
      <c r="E259" s="321"/>
      <c r="F259" s="321"/>
      <c r="G259" s="322">
        <f t="shared" si="13"/>
        <v>0</v>
      </c>
    </row>
    <row r="260" spans="1:7">
      <c r="A260" s="323" t="s">
        <v>115</v>
      </c>
      <c r="B260" s="311"/>
      <c r="C260" s="324">
        <f>SUM(C261:C280)</f>
        <v>0</v>
      </c>
      <c r="D260" s="324">
        <f>SUM(D261:D280)</f>
        <v>0</v>
      </c>
      <c r="E260" s="324">
        <f>SUM(E261:E280)</f>
        <v>0</v>
      </c>
      <c r="F260" s="324">
        <f>SUM(F261:F280)</f>
        <v>0</v>
      </c>
      <c r="G260" s="325">
        <f>SUM(G261:G280)</f>
        <v>0</v>
      </c>
    </row>
    <row r="261" spans="1:7">
      <c r="A261" s="326" t="s">
        <v>116</v>
      </c>
      <c r="B261" s="315"/>
      <c r="C261" s="327"/>
      <c r="D261" s="327"/>
      <c r="E261" s="328"/>
      <c r="F261" s="328"/>
      <c r="G261" s="317">
        <f t="shared" ref="G261:G280" si="14">C261+D261-E261-F261</f>
        <v>0</v>
      </c>
    </row>
    <row r="262" spans="1:7">
      <c r="A262" s="326" t="s">
        <v>117</v>
      </c>
      <c r="B262" s="315"/>
      <c r="C262" s="327"/>
      <c r="D262" s="327"/>
      <c r="E262" s="328"/>
      <c r="F262" s="328"/>
      <c r="G262" s="317">
        <f t="shared" si="14"/>
        <v>0</v>
      </c>
    </row>
    <row r="263" spans="1:7" ht="13.5" customHeight="1">
      <c r="A263" s="326" t="s">
        <v>118</v>
      </c>
      <c r="B263" s="315"/>
      <c r="C263" s="327"/>
      <c r="D263" s="327"/>
      <c r="E263" s="328"/>
      <c r="F263" s="328"/>
      <c r="G263" s="317">
        <f t="shared" si="14"/>
        <v>0</v>
      </c>
    </row>
    <row r="264" spans="1:7" ht="40.15" customHeight="1">
      <c r="A264" s="326" t="s">
        <v>119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>
      <c r="A265" s="329" t="s">
        <v>120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>
      <c r="A266" s="329" t="s">
        <v>121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122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 ht="30.6" customHeight="1">
      <c r="A268" s="329" t="s">
        <v>123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124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>
      <c r="A270" s="329" t="s">
        <v>125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126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127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128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30" t="s">
        <v>129</v>
      </c>
      <c r="B274" s="315"/>
      <c r="C274" s="327"/>
      <c r="D274" s="327"/>
      <c r="E274" s="328"/>
      <c r="F274" s="328"/>
      <c r="G274" s="317">
        <f>C274+D274-E274-F274</f>
        <v>0</v>
      </c>
    </row>
    <row r="275" spans="1:7">
      <c r="A275" s="330" t="s">
        <v>130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26" t="s">
        <v>131</v>
      </c>
      <c r="B276" s="315"/>
      <c r="C276" s="327"/>
      <c r="D276" s="327"/>
      <c r="E276" s="328"/>
      <c r="F276" s="328"/>
      <c r="G276" s="317">
        <f t="shared" si="14"/>
        <v>0</v>
      </c>
    </row>
    <row r="277" spans="1:7">
      <c r="A277" s="326" t="s">
        <v>132</v>
      </c>
      <c r="B277" s="315"/>
      <c r="C277" s="327"/>
      <c r="D277" s="327"/>
      <c r="E277" s="328"/>
      <c r="F277" s="328"/>
      <c r="G277" s="317">
        <f t="shared" si="14"/>
        <v>0</v>
      </c>
    </row>
    <row r="278" spans="1:7">
      <c r="A278" s="330" t="s">
        <v>133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30" t="s">
        <v>134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 ht="14.25" thickBot="1">
      <c r="A280" s="331" t="s">
        <v>135</v>
      </c>
      <c r="B280" s="320"/>
      <c r="C280" s="332"/>
      <c r="D280" s="332"/>
      <c r="E280" s="328"/>
      <c r="F280" s="328"/>
      <c r="G280" s="317">
        <f t="shared" si="14"/>
        <v>0</v>
      </c>
    </row>
    <row r="281" spans="1:7" ht="14.25" thickBot="1">
      <c r="A281" s="333" t="s">
        <v>136</v>
      </c>
      <c r="B281" s="334"/>
      <c r="C281" s="335">
        <f>SUM(C251:C260)</f>
        <v>0</v>
      </c>
      <c r="D281" s="335">
        <f>SUM(D251:D260)</f>
        <v>0</v>
      </c>
      <c r="E281" s="335">
        <f>SUM(E251:E260)</f>
        <v>0</v>
      </c>
      <c r="F281" s="335">
        <f>SUM(F251:F260)</f>
        <v>0</v>
      </c>
      <c r="G281" s="336">
        <f>SUM(G251:G260)</f>
        <v>0</v>
      </c>
    </row>
    <row r="282" spans="1:7">
      <c r="A282" s="337"/>
      <c r="B282" s="37"/>
      <c r="C282" s="338"/>
      <c r="D282" s="338"/>
      <c r="E282" s="338"/>
      <c r="F282" s="338"/>
      <c r="G282" s="338"/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 ht="14.25">
      <c r="A288" s="210" t="s">
        <v>137</v>
      </c>
      <c r="B288" s="210"/>
      <c r="C288" s="210"/>
    </row>
    <row r="289" spans="1:4" ht="15.75" thickBot="1">
      <c r="A289" s="339"/>
      <c r="B289" s="339"/>
      <c r="C289" s="339"/>
    </row>
    <row r="290" spans="1:4" ht="28.5" customHeight="1" thickBot="1">
      <c r="A290" s="333" t="s">
        <v>32</v>
      </c>
      <c r="B290" s="340"/>
      <c r="C290" s="219" t="s">
        <v>14</v>
      </c>
      <c r="D290" s="341" t="s">
        <v>21</v>
      </c>
    </row>
    <row r="291" spans="1:4" ht="14.25" thickBot="1">
      <c r="A291" s="333" t="s">
        <v>138</v>
      </c>
      <c r="B291" s="340"/>
      <c r="C291" s="342">
        <f>SUM(C292:C294)</f>
        <v>0</v>
      </c>
      <c r="D291" s="342">
        <f>SUM(D292:D294)</f>
        <v>0</v>
      </c>
    </row>
    <row r="292" spans="1:4">
      <c r="A292" s="343" t="s">
        <v>139</v>
      </c>
      <c r="B292" s="344"/>
      <c r="C292" s="345"/>
      <c r="D292" s="346"/>
    </row>
    <row r="293" spans="1:4">
      <c r="A293" s="347" t="s">
        <v>140</v>
      </c>
      <c r="B293" s="348"/>
      <c r="C293" s="349"/>
      <c r="D293" s="350"/>
    </row>
    <row r="294" spans="1:4" ht="14.25" thickBot="1">
      <c r="A294" s="351" t="s">
        <v>141</v>
      </c>
      <c r="B294" s="352"/>
      <c r="C294" s="349"/>
      <c r="D294" s="350"/>
    </row>
    <row r="295" spans="1:4" ht="26.25" customHeight="1" thickBot="1">
      <c r="A295" s="333" t="s">
        <v>142</v>
      </c>
      <c r="B295" s="340"/>
      <c r="C295" s="353">
        <f>SUM(C296:C298)</f>
        <v>0</v>
      </c>
      <c r="D295" s="354">
        <f>SUM(D296:D298)</f>
        <v>0</v>
      </c>
    </row>
    <row r="296" spans="1:4" ht="25.5" customHeight="1">
      <c r="A296" s="343" t="s">
        <v>139</v>
      </c>
      <c r="B296" s="344"/>
      <c r="C296" s="345"/>
      <c r="D296" s="346"/>
    </row>
    <row r="297" spans="1:4">
      <c r="A297" s="347" t="s">
        <v>140</v>
      </c>
      <c r="B297" s="348"/>
      <c r="C297" s="349"/>
      <c r="D297" s="350"/>
    </row>
    <row r="298" spans="1:4" ht="14.25" thickBot="1">
      <c r="A298" s="351" t="s">
        <v>141</v>
      </c>
      <c r="B298" s="352"/>
      <c r="C298" s="349"/>
      <c r="D298" s="350"/>
    </row>
    <row r="299" spans="1:4" ht="26.25" customHeight="1" thickBot="1">
      <c r="A299" s="333" t="s">
        <v>143</v>
      </c>
      <c r="B299" s="340"/>
      <c r="C299" s="355">
        <f>SUM(C300:C302)</f>
        <v>0</v>
      </c>
      <c r="D299" s="356">
        <f>SUM(D300:D302)</f>
        <v>0</v>
      </c>
    </row>
    <row r="300" spans="1:4" ht="16.149999999999999" customHeight="1">
      <c r="A300" s="343" t="s">
        <v>139</v>
      </c>
      <c r="B300" s="344"/>
      <c r="C300" s="345"/>
      <c r="D300" s="346"/>
    </row>
    <row r="301" spans="1:4">
      <c r="A301" s="347" t="s">
        <v>140</v>
      </c>
      <c r="B301" s="348"/>
      <c r="C301" s="349"/>
      <c r="D301" s="350"/>
    </row>
    <row r="302" spans="1:4" ht="14.25" thickBot="1">
      <c r="A302" s="351" t="s">
        <v>141</v>
      </c>
      <c r="B302" s="352"/>
      <c r="C302" s="349"/>
      <c r="D302" s="350"/>
    </row>
    <row r="303" spans="1:4" ht="14.25" thickBot="1">
      <c r="A303" s="333" t="s">
        <v>144</v>
      </c>
      <c r="B303" s="340"/>
      <c r="C303" s="357">
        <f>C295+C299</f>
        <v>0</v>
      </c>
      <c r="D303" s="356">
        <f>D295+D299</f>
        <v>0</v>
      </c>
    </row>
    <row r="306" spans="1:4" ht="60.75" customHeight="1">
      <c r="A306" s="210" t="s">
        <v>145</v>
      </c>
      <c r="B306" s="210"/>
      <c r="C306" s="210"/>
      <c r="D306" s="211"/>
    </row>
    <row r="307" spans="1:4" ht="14.25" thickBot="1">
      <c r="A307" s="358"/>
      <c r="B307" s="358"/>
      <c r="C307" s="358"/>
    </row>
    <row r="308" spans="1:4" ht="27.75" customHeight="1" thickBot="1">
      <c r="A308" s="359" t="s">
        <v>146</v>
      </c>
      <c r="B308" s="360"/>
      <c r="C308" s="219" t="s">
        <v>101</v>
      </c>
      <c r="D308" s="341" t="s">
        <v>105</v>
      </c>
    </row>
    <row r="309" spans="1:4" ht="25.5" customHeight="1">
      <c r="A309" s="361" t="s">
        <v>147</v>
      </c>
      <c r="B309" s="362"/>
      <c r="C309" s="363"/>
      <c r="D309" s="364"/>
    </row>
    <row r="310" spans="1:4" ht="26.25" customHeight="1" thickBot="1">
      <c r="A310" s="365" t="s">
        <v>148</v>
      </c>
      <c r="B310" s="366"/>
      <c r="C310" s="367"/>
      <c r="D310" s="346"/>
    </row>
    <row r="311" spans="1:4" ht="14.25" thickBot="1">
      <c r="A311" s="368" t="s">
        <v>136</v>
      </c>
      <c r="B311" s="369"/>
      <c r="C311" s="370">
        <f>SUM(C309:C310)</f>
        <v>0</v>
      </c>
      <c r="D311" s="371">
        <f>SUM(D309:D310)</f>
        <v>0</v>
      </c>
    </row>
    <row r="312" spans="1:4">
      <c r="A312" s="372"/>
      <c r="B312" s="372"/>
      <c r="C312" s="338"/>
      <c r="D312" s="338"/>
    </row>
    <row r="313" spans="1:4">
      <c r="A313" s="372"/>
      <c r="B313" s="372"/>
      <c r="C313" s="338"/>
      <c r="D313" s="338"/>
    </row>
    <row r="314" spans="1:4" ht="49.9" customHeight="1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 ht="14.25">
      <c r="A325" s="210" t="s">
        <v>149</v>
      </c>
      <c r="B325" s="210"/>
      <c r="C325" s="210"/>
      <c r="D325" s="210"/>
      <c r="E325" s="210"/>
    </row>
    <row r="326" spans="1:5" ht="14.25" thickBot="1">
      <c r="A326" s="212"/>
      <c r="B326" s="373"/>
      <c r="C326" s="373"/>
      <c r="D326" s="373"/>
      <c r="E326" s="373"/>
    </row>
    <row r="327" spans="1:5" ht="36.6" customHeight="1" thickBot="1">
      <c r="A327" s="217" t="s">
        <v>150</v>
      </c>
      <c r="B327" s="374" t="s">
        <v>151</v>
      </c>
      <c r="C327" s="375"/>
      <c r="D327" s="305" t="s">
        <v>152</v>
      </c>
      <c r="E327" s="375"/>
    </row>
    <row r="328" spans="1:5" ht="14.25" thickBot="1">
      <c r="A328" s="376"/>
      <c r="B328" s="307" t="s">
        <v>153</v>
      </c>
      <c r="C328" s="308" t="s">
        <v>154</v>
      </c>
      <c r="D328" s="377" t="s">
        <v>155</v>
      </c>
      <c r="E328" s="308" t="s">
        <v>156</v>
      </c>
    </row>
    <row r="329" spans="1:5" ht="14.25" thickBot="1">
      <c r="A329" s="378" t="s">
        <v>157</v>
      </c>
      <c r="B329" s="374"/>
      <c r="C329" s="379"/>
      <c r="D329" s="379"/>
      <c r="E329" s="380"/>
    </row>
    <row r="330" spans="1:5">
      <c r="A330" s="381" t="s">
        <v>158</v>
      </c>
      <c r="B330" s="279"/>
      <c r="C330" s="279"/>
      <c r="D330" s="279"/>
      <c r="E330" s="279"/>
    </row>
    <row r="331" spans="1:5" ht="25.5">
      <c r="A331" s="381" t="s">
        <v>159</v>
      </c>
      <c r="B331" s="382"/>
      <c r="C331" s="382"/>
      <c r="D331" s="382"/>
      <c r="E331" s="382"/>
    </row>
    <row r="332" spans="1:5">
      <c r="A332" s="381" t="s">
        <v>160</v>
      </c>
      <c r="B332" s="382"/>
      <c r="C332" s="382"/>
      <c r="D332" s="382"/>
      <c r="E332" s="382"/>
    </row>
    <row r="333" spans="1:5">
      <c r="A333" s="381" t="s">
        <v>161</v>
      </c>
      <c r="B333" s="235"/>
      <c r="C333" s="235"/>
      <c r="D333" s="235"/>
      <c r="E333" s="235"/>
    </row>
    <row r="334" spans="1:5">
      <c r="A334" s="381" t="s">
        <v>82</v>
      </c>
      <c r="B334" s="235"/>
      <c r="C334" s="235"/>
      <c r="D334" s="235"/>
      <c r="E334" s="235"/>
    </row>
    <row r="335" spans="1:5" ht="14.25" thickBot="1">
      <c r="A335" s="383" t="s">
        <v>82</v>
      </c>
      <c r="B335" s="241"/>
      <c r="C335" s="241"/>
      <c r="D335" s="241"/>
      <c r="E335" s="241"/>
    </row>
    <row r="336" spans="1:5" ht="14.25" thickBot="1">
      <c r="A336" s="384" t="s">
        <v>136</v>
      </c>
      <c r="B336" s="246">
        <f>SUM(B330:B333)</f>
        <v>0</v>
      </c>
      <c r="C336" s="246">
        <f t="shared" ref="C336:E336" si="15">SUM(C330:C333)</f>
        <v>0</v>
      </c>
      <c r="D336" s="246">
        <f t="shared" si="15"/>
        <v>0</v>
      </c>
      <c r="E336" s="246">
        <f t="shared" si="15"/>
        <v>0</v>
      </c>
    </row>
    <row r="337" spans="1:5" ht="14.25" thickBot="1">
      <c r="A337" s="385" t="s">
        <v>162</v>
      </c>
      <c r="B337" s="374"/>
      <c r="C337" s="386"/>
      <c r="D337" s="386"/>
      <c r="E337" s="387"/>
    </row>
    <row r="338" spans="1:5">
      <c r="A338" s="388" t="s">
        <v>158</v>
      </c>
      <c r="B338" s="279"/>
      <c r="C338" s="279"/>
      <c r="D338" s="279"/>
      <c r="E338" s="279"/>
    </row>
    <row r="339" spans="1:5" ht="25.5">
      <c r="A339" s="381" t="s">
        <v>159</v>
      </c>
      <c r="B339" s="382"/>
      <c r="C339" s="382"/>
      <c r="D339" s="382"/>
      <c r="E339" s="382"/>
    </row>
    <row r="340" spans="1:5">
      <c r="A340" s="381" t="s">
        <v>160</v>
      </c>
      <c r="B340" s="382"/>
      <c r="C340" s="382"/>
      <c r="D340" s="382"/>
      <c r="E340" s="382"/>
    </row>
    <row r="341" spans="1:5">
      <c r="A341" s="381" t="s">
        <v>163</v>
      </c>
      <c r="B341" s="235"/>
      <c r="C341" s="235"/>
      <c r="D341" s="235"/>
      <c r="E341" s="235"/>
    </row>
    <row r="342" spans="1:5">
      <c r="A342" s="381" t="s">
        <v>82</v>
      </c>
      <c r="B342" s="235"/>
      <c r="C342" s="235"/>
      <c r="D342" s="235"/>
      <c r="E342" s="235"/>
    </row>
    <row r="343" spans="1:5">
      <c r="A343" s="383" t="s">
        <v>82</v>
      </c>
      <c r="B343" s="235"/>
      <c r="C343" s="235"/>
      <c r="D343" s="235"/>
      <c r="E343" s="235"/>
    </row>
    <row r="344" spans="1:5" ht="14.25" thickBot="1">
      <c r="A344" s="389" t="s">
        <v>136</v>
      </c>
      <c r="B344" s="390">
        <f>SUM(B338:B341)</f>
        <v>0</v>
      </c>
      <c r="C344" s="390">
        <f>SUM(C338:C341)</f>
        <v>0</v>
      </c>
      <c r="D344" s="390">
        <f>SUM(D338:D341)</f>
        <v>0</v>
      </c>
      <c r="E344" s="390">
        <f>SUM(E338:E341)</f>
        <v>0</v>
      </c>
    </row>
    <row r="372" spans="1:7" ht="49.5" customHeight="1">
      <c r="A372" s="210" t="s">
        <v>164</v>
      </c>
      <c r="B372" s="210"/>
      <c r="C372" s="210"/>
      <c r="D372" s="210"/>
      <c r="E372" s="210"/>
    </row>
    <row r="373" spans="1:7" ht="15" customHeight="1" thickBot="1">
      <c r="A373" s="391"/>
      <c r="B373" s="258"/>
      <c r="C373" s="258"/>
    </row>
    <row r="374" spans="1:7" ht="86.25" customHeight="1" thickBot="1">
      <c r="A374" s="215" t="s">
        <v>165</v>
      </c>
      <c r="B374" s="247"/>
      <c r="C374" s="219" t="s">
        <v>101</v>
      </c>
      <c r="D374" s="341" t="s">
        <v>21</v>
      </c>
      <c r="E374" s="341" t="s">
        <v>166</v>
      </c>
      <c r="G374" s="392"/>
    </row>
    <row r="375" spans="1:7" ht="25.5" customHeight="1">
      <c r="A375" s="393" t="s">
        <v>167</v>
      </c>
      <c r="B375" s="394"/>
      <c r="C375" s="395"/>
      <c r="D375" s="364"/>
      <c r="E375" s="364"/>
      <c r="G375" s="392"/>
    </row>
    <row r="376" spans="1:7" ht="14.25">
      <c r="A376" s="396" t="s">
        <v>168</v>
      </c>
      <c r="B376" s="397"/>
      <c r="C376" s="398"/>
      <c r="D376" s="350"/>
      <c r="E376" s="350"/>
      <c r="G376" s="392"/>
    </row>
    <row r="377" spans="1:7" ht="15" customHeight="1">
      <c r="A377" s="399" t="s">
        <v>169</v>
      </c>
      <c r="B377" s="400"/>
      <c r="C377" s="401"/>
      <c r="D377" s="402"/>
      <c r="E377" s="402"/>
      <c r="G377" s="403"/>
    </row>
    <row r="378" spans="1:7" ht="14.25">
      <c r="A378" s="404" t="s">
        <v>170</v>
      </c>
      <c r="B378" s="405"/>
      <c r="C378" s="398"/>
      <c r="D378" s="350"/>
      <c r="E378" s="350"/>
      <c r="G378" s="392"/>
    </row>
    <row r="379" spans="1:7" ht="14.25">
      <c r="A379" s="396" t="s">
        <v>171</v>
      </c>
      <c r="B379" s="397"/>
      <c r="C379" s="406"/>
      <c r="D379" s="407"/>
      <c r="E379" s="407"/>
      <c r="G379" s="392"/>
    </row>
    <row r="380" spans="1:7" ht="14.25">
      <c r="A380" s="396" t="s">
        <v>172</v>
      </c>
      <c r="B380" s="397"/>
      <c r="C380" s="406"/>
      <c r="D380" s="407"/>
      <c r="E380" s="407"/>
      <c r="G380" s="392"/>
    </row>
    <row r="381" spans="1:7" ht="27" customHeight="1">
      <c r="A381" s="396" t="s">
        <v>173</v>
      </c>
      <c r="B381" s="397"/>
      <c r="C381" s="408"/>
      <c r="D381" s="407"/>
      <c r="E381" s="407"/>
      <c r="G381" s="392"/>
    </row>
    <row r="382" spans="1:7">
      <c r="A382" s="396" t="s">
        <v>174</v>
      </c>
      <c r="B382" s="397"/>
      <c r="C382" s="409"/>
      <c r="D382" s="350"/>
      <c r="E382" s="350"/>
    </row>
    <row r="383" spans="1:7" ht="14.25" thickBot="1">
      <c r="A383" s="410" t="s">
        <v>17</v>
      </c>
      <c r="B383" s="411"/>
      <c r="C383" s="412"/>
      <c r="D383" s="413"/>
      <c r="E383" s="413"/>
    </row>
    <row r="384" spans="1:7" ht="14.25" thickBot="1">
      <c r="A384" s="414" t="s">
        <v>96</v>
      </c>
      <c r="B384" s="415"/>
      <c r="C384" s="416">
        <f>C375+C376+C378+C382</f>
        <v>0</v>
      </c>
      <c r="D384" s="417">
        <f>D375+D376+D378+D382</f>
        <v>0</v>
      </c>
      <c r="E384" s="418"/>
    </row>
    <row r="385" spans="1:5">
      <c r="A385" s="419"/>
      <c r="B385" s="419"/>
      <c r="C385" s="420"/>
      <c r="D385" s="420"/>
      <c r="E385" s="420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 ht="14.25">
      <c r="A413" s="303" t="s">
        <v>175</v>
      </c>
      <c r="B413" s="303"/>
      <c r="C413" s="303"/>
      <c r="D413" s="303"/>
    </row>
    <row r="414" spans="1:5" ht="14.25" thickBot="1">
      <c r="A414" s="304"/>
      <c r="B414" s="258"/>
      <c r="C414" s="258"/>
      <c r="D414" s="258"/>
    </row>
    <row r="415" spans="1:5" ht="25.5" customHeight="1" thickBot="1">
      <c r="A415" s="421" t="s">
        <v>100</v>
      </c>
      <c r="B415" s="422"/>
      <c r="C415" s="307" t="s">
        <v>101</v>
      </c>
      <c r="D415" s="309" t="s">
        <v>105</v>
      </c>
    </row>
    <row r="416" spans="1:5" ht="32.25" customHeight="1" thickBot="1">
      <c r="A416" s="423" t="s">
        <v>176</v>
      </c>
      <c r="B416" s="375"/>
      <c r="C416" s="424"/>
      <c r="D416" s="425"/>
    </row>
    <row r="417" spans="1:4" ht="14.25" thickBot="1">
      <c r="A417" s="423" t="s">
        <v>177</v>
      </c>
      <c r="B417" s="375"/>
      <c r="C417" s="424"/>
      <c r="D417" s="425"/>
    </row>
    <row r="418" spans="1:4" ht="14.25" thickBot="1">
      <c r="A418" s="423" t="s">
        <v>178</v>
      </c>
      <c r="B418" s="375"/>
      <c r="C418" s="424"/>
      <c r="D418" s="425"/>
    </row>
    <row r="419" spans="1:4" ht="25.5" customHeight="1" thickBot="1">
      <c r="A419" s="423" t="s">
        <v>179</v>
      </c>
      <c r="B419" s="375"/>
      <c r="C419" s="424"/>
      <c r="D419" s="425"/>
    </row>
    <row r="420" spans="1:4" ht="27" customHeight="1" thickBot="1">
      <c r="A420" s="423" t="s">
        <v>180</v>
      </c>
      <c r="B420" s="375"/>
      <c r="C420" s="424"/>
      <c r="D420" s="425"/>
    </row>
    <row r="421" spans="1:4" ht="14.25" thickBot="1">
      <c r="A421" s="426" t="s">
        <v>181</v>
      </c>
      <c r="B421" s="375"/>
      <c r="C421" s="424"/>
      <c r="D421" s="425"/>
    </row>
    <row r="422" spans="1:4" ht="29.25" customHeight="1" thickBot="1">
      <c r="A422" s="426" t="s">
        <v>182</v>
      </c>
      <c r="B422" s="375"/>
      <c r="C422" s="424"/>
      <c r="D422" s="425"/>
    </row>
    <row r="423" spans="1:4" ht="25.5" customHeight="1" thickBot="1">
      <c r="A423" s="426" t="s">
        <v>183</v>
      </c>
      <c r="B423" s="375"/>
      <c r="C423" s="424"/>
      <c r="D423" s="425"/>
    </row>
    <row r="424" spans="1:4" ht="14.25" thickBot="1">
      <c r="A424" s="426" t="s">
        <v>184</v>
      </c>
      <c r="B424" s="375"/>
      <c r="C424" s="427">
        <f>SUM(C425:C444)</f>
        <v>0</v>
      </c>
      <c r="D424" s="427">
        <f>SUM(D425:D444)</f>
        <v>0</v>
      </c>
    </row>
    <row r="425" spans="1:4">
      <c r="A425" s="428" t="s">
        <v>116</v>
      </c>
      <c r="B425" s="311"/>
      <c r="C425" s="429"/>
      <c r="D425" s="430"/>
    </row>
    <row r="426" spans="1:4">
      <c r="A426" s="326" t="s">
        <v>117</v>
      </c>
      <c r="B426" s="315"/>
      <c r="C426" s="431"/>
      <c r="D426" s="430"/>
    </row>
    <row r="427" spans="1:4">
      <c r="A427" s="329" t="s">
        <v>118</v>
      </c>
      <c r="B427" s="315"/>
      <c r="C427" s="431"/>
      <c r="D427" s="430"/>
    </row>
    <row r="428" spans="1:4" ht="38.450000000000003" customHeight="1">
      <c r="A428" s="326" t="s">
        <v>119</v>
      </c>
      <c r="B428" s="315"/>
      <c r="C428" s="431"/>
      <c r="D428" s="430"/>
    </row>
    <row r="429" spans="1:4">
      <c r="A429" s="329" t="s">
        <v>120</v>
      </c>
      <c r="B429" s="315"/>
      <c r="C429" s="431"/>
      <c r="D429" s="430"/>
    </row>
    <row r="430" spans="1:4">
      <c r="A430" s="329" t="s">
        <v>121</v>
      </c>
      <c r="B430" s="315"/>
      <c r="C430" s="431"/>
      <c r="D430" s="430"/>
    </row>
    <row r="431" spans="1:4">
      <c r="A431" s="329" t="s">
        <v>122</v>
      </c>
      <c r="B431" s="315"/>
      <c r="C431" s="431"/>
      <c r="D431" s="430"/>
    </row>
    <row r="432" spans="1:4" ht="24.6" customHeight="1">
      <c r="A432" s="329" t="s">
        <v>123</v>
      </c>
      <c r="B432" s="315"/>
      <c r="C432" s="327"/>
      <c r="D432" s="432"/>
    </row>
    <row r="433" spans="1:4">
      <c r="A433" s="329" t="s">
        <v>124</v>
      </c>
      <c r="B433" s="315"/>
      <c r="C433" s="327"/>
      <c r="D433" s="432"/>
    </row>
    <row r="434" spans="1:4">
      <c r="A434" s="329" t="s">
        <v>125</v>
      </c>
      <c r="B434" s="315"/>
      <c r="C434" s="327"/>
      <c r="D434" s="432"/>
    </row>
    <row r="435" spans="1:4">
      <c r="A435" s="329" t="s">
        <v>126</v>
      </c>
      <c r="B435" s="315"/>
      <c r="C435" s="327"/>
      <c r="D435" s="432"/>
    </row>
    <row r="436" spans="1:4">
      <c r="A436" s="329" t="s">
        <v>127</v>
      </c>
      <c r="B436" s="315"/>
      <c r="C436" s="327"/>
      <c r="D436" s="432"/>
    </row>
    <row r="437" spans="1:4">
      <c r="A437" s="329" t="s">
        <v>128</v>
      </c>
      <c r="B437" s="315"/>
      <c r="C437" s="327"/>
      <c r="D437" s="432"/>
    </row>
    <row r="438" spans="1:4">
      <c r="A438" s="330" t="s">
        <v>129</v>
      </c>
      <c r="B438" s="315"/>
      <c r="C438" s="327"/>
      <c r="D438" s="432"/>
    </row>
    <row r="439" spans="1:4">
      <c r="A439" s="330" t="s">
        <v>130</v>
      </c>
      <c r="B439" s="315"/>
      <c r="C439" s="327"/>
      <c r="D439" s="432"/>
    </row>
    <row r="440" spans="1:4" ht="27.6" customHeight="1">
      <c r="A440" s="326" t="s">
        <v>131</v>
      </c>
      <c r="B440" s="315"/>
      <c r="C440" s="327"/>
      <c r="D440" s="432"/>
    </row>
    <row r="441" spans="1:4" ht="30" customHeight="1">
      <c r="A441" s="326" t="s">
        <v>132</v>
      </c>
      <c r="B441" s="315"/>
      <c r="C441" s="327"/>
      <c r="D441" s="432"/>
    </row>
    <row r="442" spans="1:4">
      <c r="A442" s="330" t="s">
        <v>133</v>
      </c>
      <c r="B442" s="315"/>
      <c r="C442" s="327"/>
      <c r="D442" s="432"/>
    </row>
    <row r="443" spans="1:4">
      <c r="A443" s="330" t="s">
        <v>134</v>
      </c>
      <c r="B443" s="315"/>
      <c r="C443" s="327"/>
      <c r="D443" s="432"/>
    </row>
    <row r="444" spans="1:4" ht="14.25" thickBot="1">
      <c r="A444" s="331" t="s">
        <v>135</v>
      </c>
      <c r="B444" s="320"/>
      <c r="C444" s="332"/>
      <c r="D444" s="432"/>
    </row>
    <row r="445" spans="1:4" ht="14.25" thickBot="1">
      <c r="A445" s="333" t="s">
        <v>136</v>
      </c>
      <c r="B445" s="375"/>
      <c r="C445" s="356">
        <f>SUM(C416:C426)</f>
        <v>0</v>
      </c>
      <c r="D445" s="356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6" t="s">
        <v>185</v>
      </c>
      <c r="B453" s="256"/>
      <c r="C453" s="256"/>
    </row>
    <row r="454" spans="1:8" ht="12.75" customHeight="1" thickBot="1">
      <c r="A454" s="433"/>
      <c r="B454" s="258"/>
      <c r="C454" s="258"/>
    </row>
    <row r="455" spans="1:8" ht="26.25" customHeight="1" thickBot="1">
      <c r="A455" s="333" t="s">
        <v>186</v>
      </c>
      <c r="B455" s="434"/>
      <c r="C455" s="435" t="s">
        <v>14</v>
      </c>
      <c r="D455" s="309" t="s">
        <v>21</v>
      </c>
      <c r="G455" s="436"/>
      <c r="H455" s="436"/>
    </row>
    <row r="456" spans="1:8" ht="14.25" thickBot="1">
      <c r="A456" s="437" t="s">
        <v>187</v>
      </c>
      <c r="B456" s="438"/>
      <c r="C456" s="416">
        <f>SUM(C457:C466)</f>
        <v>241.71</v>
      </c>
      <c r="D456" s="439">
        <f>SUM(D457:D466)</f>
        <v>145.78</v>
      </c>
      <c r="G456" s="436"/>
      <c r="H456" s="436"/>
    </row>
    <row r="457" spans="1:8" ht="55.5" customHeight="1">
      <c r="A457" s="275" t="s">
        <v>188</v>
      </c>
      <c r="B457" s="277"/>
      <c r="C457" s="440"/>
      <c r="D457" s="441"/>
      <c r="G457" s="436"/>
      <c r="H457" s="436"/>
    </row>
    <row r="458" spans="1:8">
      <c r="A458" s="442" t="s">
        <v>189</v>
      </c>
      <c r="B458" s="443"/>
      <c r="C458" s="444"/>
      <c r="D458" s="445"/>
    </row>
    <row r="459" spans="1:8">
      <c r="A459" s="446" t="s">
        <v>190</v>
      </c>
      <c r="B459" s="447"/>
      <c r="C459" s="398"/>
      <c r="D459" s="448"/>
    </row>
    <row r="460" spans="1:8" ht="28.5" customHeight="1">
      <c r="A460" s="449" t="s">
        <v>191</v>
      </c>
      <c r="B460" s="450"/>
      <c r="C460" s="398"/>
      <c r="D460" s="448"/>
    </row>
    <row r="461" spans="1:8" ht="32.25" customHeight="1">
      <c r="A461" s="449" t="s">
        <v>192</v>
      </c>
      <c r="B461" s="450"/>
      <c r="C461" s="398">
        <v>241.71</v>
      </c>
      <c r="D461" s="448"/>
    </row>
    <row r="462" spans="1:8">
      <c r="A462" s="446" t="s">
        <v>193</v>
      </c>
      <c r="B462" s="447"/>
      <c r="C462" s="398"/>
      <c r="D462" s="448"/>
    </row>
    <row r="463" spans="1:8">
      <c r="A463" s="446" t="s">
        <v>194</v>
      </c>
      <c r="B463" s="447"/>
      <c r="C463" s="398"/>
      <c r="D463" s="448"/>
    </row>
    <row r="464" spans="1:8">
      <c r="A464" s="446" t="s">
        <v>195</v>
      </c>
      <c r="B464" s="447"/>
      <c r="C464" s="398"/>
      <c r="D464" s="448"/>
    </row>
    <row r="465" spans="1:4">
      <c r="A465" s="446" t="s">
        <v>196</v>
      </c>
      <c r="B465" s="447"/>
      <c r="C465" s="398"/>
      <c r="D465" s="448"/>
    </row>
    <row r="466" spans="1:4" ht="14.25" thickBot="1">
      <c r="A466" s="451" t="s">
        <v>17</v>
      </c>
      <c r="B466" s="452"/>
      <c r="C466" s="406"/>
      <c r="D466" s="453">
        <v>145.78</v>
      </c>
    </row>
    <row r="467" spans="1:4" ht="14.25" thickBot="1">
      <c r="A467" s="437" t="s">
        <v>197</v>
      </c>
      <c r="B467" s="438"/>
      <c r="C467" s="416">
        <f>SUM(C468:C477)</f>
        <v>970.56</v>
      </c>
      <c r="D467" s="417">
        <f>SUM(D468:D477)</f>
        <v>1116.3699999999999</v>
      </c>
    </row>
    <row r="468" spans="1:4" ht="59.25" customHeight="1">
      <c r="A468" s="275" t="s">
        <v>188</v>
      </c>
      <c r="B468" s="277"/>
      <c r="C468" s="444"/>
      <c r="D468" s="445"/>
    </row>
    <row r="469" spans="1:4">
      <c r="A469" s="442" t="s">
        <v>189</v>
      </c>
      <c r="B469" s="443"/>
      <c r="C469" s="444"/>
      <c r="D469" s="445"/>
    </row>
    <row r="470" spans="1:4">
      <c r="A470" s="446" t="s">
        <v>190</v>
      </c>
      <c r="B470" s="447"/>
      <c r="C470" s="398"/>
      <c r="D470" s="448"/>
    </row>
    <row r="471" spans="1:4" ht="27.75" customHeight="1">
      <c r="A471" s="449" t="s">
        <v>191</v>
      </c>
      <c r="B471" s="450"/>
      <c r="C471" s="398">
        <v>289.91000000000003</v>
      </c>
      <c r="D471" s="448"/>
    </row>
    <row r="472" spans="1:4" ht="24.75" customHeight="1">
      <c r="A472" s="449" t="s">
        <v>192</v>
      </c>
      <c r="B472" s="450"/>
      <c r="C472" s="398">
        <v>680.65</v>
      </c>
      <c r="D472" s="448">
        <v>939.01</v>
      </c>
    </row>
    <row r="473" spans="1:4">
      <c r="A473" s="449" t="s">
        <v>193</v>
      </c>
      <c r="B473" s="450"/>
      <c r="C473" s="398"/>
      <c r="D473" s="448"/>
    </row>
    <row r="474" spans="1:4">
      <c r="A474" s="446" t="s">
        <v>194</v>
      </c>
      <c r="B474" s="447"/>
      <c r="C474" s="398"/>
      <c r="D474" s="448"/>
    </row>
    <row r="475" spans="1:4">
      <c r="A475" s="446" t="s">
        <v>198</v>
      </c>
      <c r="B475" s="447"/>
      <c r="C475" s="398"/>
      <c r="D475" s="448"/>
    </row>
    <row r="476" spans="1:4">
      <c r="A476" s="446" t="s">
        <v>196</v>
      </c>
      <c r="B476" s="447"/>
      <c r="C476" s="398"/>
      <c r="D476" s="448"/>
    </row>
    <row r="477" spans="1:4" ht="14.25" thickBot="1">
      <c r="A477" s="365" t="s">
        <v>17</v>
      </c>
      <c r="B477" s="366"/>
      <c r="C477" s="454"/>
      <c r="D477" s="455">
        <v>177.36</v>
      </c>
    </row>
    <row r="478" spans="1:4" ht="14.25" thickBot="1">
      <c r="A478" s="456" t="s">
        <v>12</v>
      </c>
      <c r="B478" s="457"/>
      <c r="C478" s="458">
        <f>C456+C467</f>
        <v>1212.27</v>
      </c>
      <c r="D478" s="301">
        <f>D456+D467</f>
        <v>1262.1499999999999</v>
      </c>
    </row>
    <row r="492" spans="1:5" ht="14.25">
      <c r="A492" s="303" t="s">
        <v>199</v>
      </c>
      <c r="B492" s="303"/>
      <c r="C492" s="303"/>
      <c r="D492" s="149"/>
      <c r="E492" s="149"/>
    </row>
    <row r="493" spans="1:5" ht="14.25" thickBot="1">
      <c r="A493" s="258"/>
      <c r="B493" s="258"/>
      <c r="C493" s="258"/>
      <c r="D493" s="2"/>
    </row>
    <row r="494" spans="1:5" ht="28.5" customHeight="1" thickBot="1">
      <c r="A494" s="459" t="s">
        <v>200</v>
      </c>
      <c r="B494" s="460"/>
      <c r="C494" s="461" t="s">
        <v>14</v>
      </c>
      <c r="D494" s="341" t="s">
        <v>105</v>
      </c>
    </row>
    <row r="495" spans="1:5">
      <c r="A495" s="462" t="s">
        <v>201</v>
      </c>
      <c r="B495" s="463"/>
      <c r="C495" s="296">
        <f>SUM(C496:C502)</f>
        <v>0</v>
      </c>
      <c r="D495" s="296">
        <f>SUM(D496:D502)</f>
        <v>0</v>
      </c>
    </row>
    <row r="496" spans="1:5">
      <c r="A496" s="464" t="s">
        <v>202</v>
      </c>
      <c r="B496" s="465"/>
      <c r="C496" s="466"/>
      <c r="D496" s="467"/>
    </row>
    <row r="497" spans="1:4">
      <c r="A497" s="464" t="s">
        <v>203</v>
      </c>
      <c r="B497" s="465"/>
      <c r="C497" s="466"/>
      <c r="D497" s="467"/>
    </row>
    <row r="498" spans="1:4" ht="27.75" customHeight="1">
      <c r="A498" s="329" t="s">
        <v>204</v>
      </c>
      <c r="B498" s="468"/>
      <c r="C498" s="466"/>
      <c r="D498" s="467"/>
    </row>
    <row r="499" spans="1:4">
      <c r="A499" s="329" t="s">
        <v>205</v>
      </c>
      <c r="B499" s="468"/>
      <c r="C499" s="466"/>
      <c r="D499" s="467"/>
    </row>
    <row r="500" spans="1:4" ht="17.25" customHeight="1">
      <c r="A500" s="329" t="s">
        <v>206</v>
      </c>
      <c r="B500" s="468"/>
      <c r="C500" s="466"/>
      <c r="D500" s="467"/>
    </row>
    <row r="501" spans="1:4" ht="16.5" customHeight="1">
      <c r="A501" s="329" t="s">
        <v>207</v>
      </c>
      <c r="B501" s="468"/>
      <c r="C501" s="466"/>
      <c r="D501" s="467"/>
    </row>
    <row r="502" spans="1:4">
      <c r="A502" s="329" t="s">
        <v>135</v>
      </c>
      <c r="B502" s="468"/>
      <c r="C502" s="466"/>
      <c r="D502" s="467"/>
    </row>
    <row r="503" spans="1:4">
      <c r="A503" s="469" t="s">
        <v>208</v>
      </c>
      <c r="B503" s="470"/>
      <c r="C503" s="296">
        <f>C504+C505+C507</f>
        <v>0</v>
      </c>
      <c r="D503" s="471">
        <f>D504+D505+D507</f>
        <v>0</v>
      </c>
    </row>
    <row r="504" spans="1:4">
      <c r="A504" s="330" t="s">
        <v>209</v>
      </c>
      <c r="B504" s="472"/>
      <c r="C504" s="473"/>
      <c r="D504" s="474"/>
    </row>
    <row r="505" spans="1:4">
      <c r="A505" s="330" t="s">
        <v>210</v>
      </c>
      <c r="B505" s="472"/>
      <c r="C505" s="473"/>
      <c r="D505" s="474"/>
    </row>
    <row r="506" spans="1:4">
      <c r="A506" s="330" t="s">
        <v>211</v>
      </c>
      <c r="B506" s="472"/>
      <c r="C506" s="473"/>
      <c r="D506" s="474"/>
    </row>
    <row r="507" spans="1:4" ht="14.25" thickBot="1">
      <c r="A507" s="475" t="s">
        <v>135</v>
      </c>
      <c r="B507" s="476"/>
      <c r="C507" s="473"/>
      <c r="D507" s="474"/>
    </row>
    <row r="508" spans="1:4" ht="14.25" thickBot="1">
      <c r="A508" s="456" t="s">
        <v>12</v>
      </c>
      <c r="B508" s="457"/>
      <c r="C508" s="301">
        <f>C495+C503</f>
        <v>0</v>
      </c>
      <c r="D508" s="301">
        <f>D495+D503</f>
        <v>0</v>
      </c>
    </row>
    <row r="511" spans="1:4" ht="26.25" customHeight="1">
      <c r="A511" s="210" t="s">
        <v>212</v>
      </c>
      <c r="B511" s="477"/>
      <c r="C511" s="477"/>
      <c r="D511" s="477"/>
    </row>
    <row r="512" spans="1:4" ht="14.25" thickBot="1">
      <c r="A512" s="258"/>
      <c r="B512" s="478"/>
      <c r="C512" s="258"/>
      <c r="D512" s="258"/>
    </row>
    <row r="513" spans="1:5" ht="30.75" customHeight="1" thickBot="1">
      <c r="A513" s="479"/>
      <c r="B513" s="480"/>
      <c r="C513" s="461" t="s">
        <v>101</v>
      </c>
      <c r="D513" s="341" t="s">
        <v>21</v>
      </c>
    </row>
    <row r="514" spans="1:5" ht="14.25" thickBot="1">
      <c r="A514" s="481" t="s">
        <v>213</v>
      </c>
      <c r="B514" s="482"/>
      <c r="C514" s="398">
        <v>15755.4</v>
      </c>
      <c r="D514" s="350">
        <v>15755.4</v>
      </c>
    </row>
    <row r="515" spans="1:5" ht="14.25" thickBot="1">
      <c r="A515" s="437" t="s">
        <v>96</v>
      </c>
      <c r="B515" s="438"/>
      <c r="C515" s="417">
        <f>SUM(C514:C514)</f>
        <v>15755.4</v>
      </c>
      <c r="D515" s="417">
        <f>SUM(D514:D514)</f>
        <v>15755.4</v>
      </c>
    </row>
    <row r="518" spans="1:5">
      <c r="A518" s="210" t="s">
        <v>214</v>
      </c>
      <c r="B518" s="477"/>
      <c r="C518" s="477"/>
      <c r="D518" s="477"/>
      <c r="E518" s="149"/>
    </row>
    <row r="519" spans="1:5" ht="14.25" thickBot="1">
      <c r="A519" s="258"/>
      <c r="B519" s="258"/>
      <c r="C519" s="258"/>
      <c r="D519" s="258"/>
      <c r="E519" s="2"/>
    </row>
    <row r="520" spans="1:5" ht="38.25" customHeight="1" thickBot="1">
      <c r="A520" s="359" t="s">
        <v>32</v>
      </c>
      <c r="B520" s="380"/>
      <c r="C520" s="217" t="s">
        <v>215</v>
      </c>
      <c r="D520" s="217" t="s">
        <v>216</v>
      </c>
      <c r="E520" s="2"/>
    </row>
    <row r="521" spans="1:5" ht="14.25" thickBot="1">
      <c r="A521" s="483" t="s">
        <v>217</v>
      </c>
      <c r="B521" s="434"/>
      <c r="C521" s="484">
        <v>41593.550000000003</v>
      </c>
      <c r="D521" s="485">
        <v>51503.55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6" t="s">
        <v>218</v>
      </c>
      <c r="B523" s="487"/>
      <c r="C523" s="487"/>
      <c r="D523" s="149"/>
      <c r="E523" s="149"/>
    </row>
    <row r="525" spans="1:5">
      <c r="D525" s="13" t="s">
        <v>70</v>
      </c>
    </row>
    <row r="535" spans="1:10" ht="14.25">
      <c r="A535" s="488" t="s">
        <v>219</v>
      </c>
      <c r="B535" s="488"/>
      <c r="C535" s="488"/>
      <c r="D535" s="488"/>
      <c r="E535" s="488"/>
      <c r="F535" s="488"/>
      <c r="G535" s="488"/>
      <c r="H535" s="488"/>
      <c r="I535" s="488"/>
    </row>
    <row r="537" spans="1:10" ht="14.25">
      <c r="A537" s="488" t="s">
        <v>220</v>
      </c>
      <c r="B537" s="488"/>
      <c r="C537" s="488"/>
      <c r="D537" s="488"/>
      <c r="E537" s="488"/>
      <c r="F537" s="488"/>
      <c r="G537" s="488"/>
      <c r="H537" s="488"/>
      <c r="I537" s="488"/>
    </row>
    <row r="538" spans="1:10" ht="17.25" thickBot="1">
      <c r="A538" s="489"/>
      <c r="B538" s="489"/>
      <c r="C538" s="489"/>
      <c r="D538" s="489"/>
      <c r="E538" s="489"/>
      <c r="F538" s="489"/>
      <c r="G538" s="489"/>
      <c r="H538" s="489"/>
      <c r="I538" s="490"/>
    </row>
    <row r="539" spans="1:10" ht="34.15" customHeight="1">
      <c r="A539" s="491" t="s">
        <v>221</v>
      </c>
      <c r="B539" s="492" t="s">
        <v>222</v>
      </c>
      <c r="C539" s="493"/>
      <c r="D539" s="493"/>
      <c r="E539" s="494" t="s">
        <v>58</v>
      </c>
      <c r="F539" s="493" t="s">
        <v>223</v>
      </c>
      <c r="G539" s="493"/>
      <c r="H539" s="493"/>
      <c r="I539" s="495" t="s">
        <v>83</v>
      </c>
      <c r="J539" s="496"/>
    </row>
    <row r="540" spans="1:10" ht="63.75">
      <c r="A540" s="497"/>
      <c r="B540" s="498" t="s">
        <v>224</v>
      </c>
      <c r="C540" s="499" t="s">
        <v>225</v>
      </c>
      <c r="D540" s="499" t="s">
        <v>62</v>
      </c>
      <c r="E540" s="499" t="s">
        <v>226</v>
      </c>
      <c r="F540" s="499" t="s">
        <v>224</v>
      </c>
      <c r="G540" s="499" t="s">
        <v>227</v>
      </c>
      <c r="H540" s="499" t="s">
        <v>228</v>
      </c>
      <c r="I540" s="500"/>
      <c r="J540" s="501"/>
    </row>
    <row r="541" spans="1:10" ht="25.5">
      <c r="A541" s="502" t="s">
        <v>37</v>
      </c>
      <c r="B541" s="503"/>
      <c r="C541" s="504"/>
      <c r="D541" s="504"/>
      <c r="E541" s="504"/>
      <c r="F541" s="504"/>
      <c r="G541" s="504"/>
      <c r="H541" s="504"/>
      <c r="I541" s="505"/>
      <c r="J541" s="506"/>
    </row>
    <row r="542" spans="1:10">
      <c r="A542" s="507" t="s">
        <v>25</v>
      </c>
      <c r="B542" s="508">
        <f t="shared" ref="B542:I542" si="16">SUM(B543:B545)</f>
        <v>0</v>
      </c>
      <c r="C542" s="509">
        <f t="shared" si="16"/>
        <v>0</v>
      </c>
      <c r="D542" s="509">
        <f t="shared" si="16"/>
        <v>0</v>
      </c>
      <c r="E542" s="509">
        <f t="shared" si="16"/>
        <v>0</v>
      </c>
      <c r="F542" s="509">
        <f t="shared" si="16"/>
        <v>0</v>
      </c>
      <c r="G542" s="509">
        <f t="shared" si="16"/>
        <v>0</v>
      </c>
      <c r="H542" s="509">
        <f t="shared" si="16"/>
        <v>0</v>
      </c>
      <c r="I542" s="510">
        <f t="shared" si="16"/>
        <v>0</v>
      </c>
      <c r="J542" s="511"/>
    </row>
    <row r="543" spans="1:10">
      <c r="A543" s="512" t="s">
        <v>229</v>
      </c>
      <c r="B543" s="513"/>
      <c r="C543" s="328"/>
      <c r="D543" s="328"/>
      <c r="E543" s="328"/>
      <c r="F543" s="328"/>
      <c r="G543" s="328"/>
      <c r="H543" s="328"/>
      <c r="I543" s="514"/>
      <c r="J543" s="515"/>
    </row>
    <row r="544" spans="1:10">
      <c r="A544" s="512" t="s">
        <v>230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6" t="s">
        <v>231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07" t="s">
        <v>26</v>
      </c>
      <c r="B546" s="517">
        <f t="shared" ref="B546:I546" si="17">SUM(B547:B550)</f>
        <v>0</v>
      </c>
      <c r="C546" s="518">
        <f t="shared" si="17"/>
        <v>0</v>
      </c>
      <c r="D546" s="518">
        <f t="shared" si="17"/>
        <v>0</v>
      </c>
      <c r="E546" s="518">
        <f t="shared" si="17"/>
        <v>0</v>
      </c>
      <c r="F546" s="518">
        <f t="shared" si="17"/>
        <v>0</v>
      </c>
      <c r="G546" s="518">
        <f t="shared" si="17"/>
        <v>0</v>
      </c>
      <c r="H546" s="518">
        <f t="shared" si="17"/>
        <v>0</v>
      </c>
      <c r="I546" s="317">
        <f t="shared" si="17"/>
        <v>0</v>
      </c>
      <c r="J546" s="506"/>
    </row>
    <row r="547" spans="1:10" ht="13.5" customHeight="1">
      <c r="A547" s="519" t="s">
        <v>232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19" t="s">
        <v>233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234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20" t="s">
        <v>235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 ht="33.6" customHeight="1" thickBot="1">
      <c r="A551" s="502" t="s">
        <v>43</v>
      </c>
      <c r="B551" s="521">
        <f>B541+B542-B546</f>
        <v>0</v>
      </c>
      <c r="C551" s="522">
        <f>C541+C542-C546</f>
        <v>0</v>
      </c>
      <c r="D551" s="522">
        <f>D541+D542-D546</f>
        <v>0</v>
      </c>
      <c r="E551" s="522">
        <f t="shared" ref="E551:H551" si="18">E541+E542-E546</f>
        <v>0</v>
      </c>
      <c r="F551" s="522">
        <f t="shared" si="18"/>
        <v>0</v>
      </c>
      <c r="G551" s="522">
        <f t="shared" si="18"/>
        <v>0</v>
      </c>
      <c r="H551" s="522">
        <f t="shared" si="18"/>
        <v>0</v>
      </c>
      <c r="I551" s="523">
        <f>I541+I542-I546</f>
        <v>0</v>
      </c>
      <c r="J551" s="524"/>
    </row>
    <row r="552" spans="1:10" s="532" customFormat="1" ht="40.5" customHeight="1" thickBot="1">
      <c r="A552" s="525" t="s">
        <v>236</v>
      </c>
      <c r="B552" s="526"/>
      <c r="C552" s="527"/>
      <c r="D552" s="528"/>
      <c r="E552" s="529"/>
      <c r="F552" s="526"/>
      <c r="G552" s="530"/>
      <c r="H552" s="528"/>
      <c r="I552" s="531">
        <f>SUM(B552:H552)</f>
        <v>0</v>
      </c>
    </row>
    <row r="553" spans="1:10" s="532" customFormat="1" thickBot="1">
      <c r="A553" s="533" t="s">
        <v>25</v>
      </c>
      <c r="B553" s="534"/>
      <c r="C553" s="535"/>
      <c r="D553" s="536"/>
      <c r="E553" s="537"/>
      <c r="F553" s="534"/>
      <c r="G553" s="538"/>
      <c r="H553" s="536"/>
      <c r="I553" s="539">
        <f>SUM(B553:H553)</f>
        <v>0</v>
      </c>
    </row>
    <row r="554" spans="1:10" s="532" customFormat="1" thickBot="1">
      <c r="A554" s="540" t="s">
        <v>26</v>
      </c>
      <c r="B554" s="541"/>
      <c r="C554" s="542"/>
      <c r="D554" s="543"/>
      <c r="E554" s="544"/>
      <c r="F554" s="541"/>
      <c r="G554" s="545"/>
      <c r="H554" s="543"/>
      <c r="I554" s="546">
        <f>SUM(B554:H554)</f>
        <v>0</v>
      </c>
    </row>
    <row r="555" spans="1:10" s="532" customFormat="1" ht="41.25" customHeight="1" thickBot="1">
      <c r="A555" s="533" t="s">
        <v>237</v>
      </c>
      <c r="B555" s="547">
        <f>B552+B553-B554</f>
        <v>0</v>
      </c>
      <c r="C555" s="548">
        <f t="shared" ref="C555:I555" si="19">C552+C553-C554</f>
        <v>0</v>
      </c>
      <c r="D555" s="549">
        <f t="shared" si="19"/>
        <v>0</v>
      </c>
      <c r="E555" s="539">
        <f t="shared" si="19"/>
        <v>0</v>
      </c>
      <c r="F555" s="547">
        <f t="shared" si="19"/>
        <v>0</v>
      </c>
      <c r="G555" s="550">
        <f t="shared" si="19"/>
        <v>0</v>
      </c>
      <c r="H555" s="549">
        <f t="shared" si="19"/>
        <v>0</v>
      </c>
      <c r="I555" s="539">
        <f t="shared" si="19"/>
        <v>0</v>
      </c>
    </row>
    <row r="556" spans="1:10" s="532" customFormat="1" ht="26.25" customHeight="1" thickBot="1">
      <c r="A556" s="551" t="s">
        <v>238</v>
      </c>
      <c r="B556" s="552">
        <f>B541-B552</f>
        <v>0</v>
      </c>
      <c r="C556" s="552">
        <f t="shared" ref="C556:I556" si="20">C541-C552</f>
        <v>0</v>
      </c>
      <c r="D556" s="552">
        <f t="shared" si="20"/>
        <v>0</v>
      </c>
      <c r="E556" s="552">
        <f t="shared" si="20"/>
        <v>0</v>
      </c>
      <c r="F556" s="552">
        <f t="shared" si="20"/>
        <v>0</v>
      </c>
      <c r="G556" s="552">
        <f t="shared" si="20"/>
        <v>0</v>
      </c>
      <c r="H556" s="552">
        <f t="shared" si="20"/>
        <v>0</v>
      </c>
      <c r="I556" s="552">
        <f t="shared" si="20"/>
        <v>0</v>
      </c>
    </row>
    <row r="557" spans="1:10" s="532" customFormat="1" ht="26.25" customHeight="1" thickBot="1">
      <c r="A557" s="553" t="s">
        <v>239</v>
      </c>
      <c r="B557" s="552">
        <f>B551-B555</f>
        <v>0</v>
      </c>
      <c r="C557" s="552">
        <f t="shared" ref="C557:I557" si="21">C551-C555</f>
        <v>0</v>
      </c>
      <c r="D557" s="552">
        <f t="shared" si="21"/>
        <v>0</v>
      </c>
      <c r="E557" s="552">
        <f t="shared" si="21"/>
        <v>0</v>
      </c>
      <c r="F557" s="552">
        <f t="shared" si="21"/>
        <v>0</v>
      </c>
      <c r="G557" s="552">
        <f t="shared" si="21"/>
        <v>0</v>
      </c>
      <c r="H557" s="552">
        <f t="shared" si="21"/>
        <v>0</v>
      </c>
      <c r="I557" s="552">
        <f t="shared" si="21"/>
        <v>0</v>
      </c>
    </row>
    <row r="558" spans="1:10" s="532" customFormat="1" ht="12.75">
      <c r="A558" s="554"/>
      <c r="B558" s="555"/>
      <c r="C558" s="555"/>
      <c r="D558" s="555"/>
      <c r="E558" s="555"/>
      <c r="F558" s="555"/>
      <c r="G558" s="555"/>
      <c r="H558" s="555"/>
      <c r="I558" s="555"/>
      <c r="J558" s="556"/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5">
      <c r="A573" s="557" t="s">
        <v>240</v>
      </c>
      <c r="B573" s="558"/>
      <c r="C573" s="558"/>
    </row>
    <row r="574" spans="1:10" s="532" customFormat="1" thickBot="1">
      <c r="B574" s="559"/>
      <c r="C574" s="559"/>
      <c r="E574" s="560"/>
      <c r="F574" s="560"/>
      <c r="G574" s="560"/>
      <c r="H574" s="560"/>
      <c r="I574" s="560"/>
    </row>
    <row r="575" spans="1:10" s="532" customFormat="1" thickBot="1">
      <c r="A575" s="561" t="s">
        <v>100</v>
      </c>
      <c r="B575" s="562"/>
      <c r="C575" s="563" t="s">
        <v>14</v>
      </c>
      <c r="D575" s="564" t="s">
        <v>105</v>
      </c>
    </row>
    <row r="576" spans="1:10">
      <c r="A576" s="565" t="s">
        <v>241</v>
      </c>
      <c r="B576" s="566"/>
      <c r="C576" s="567"/>
      <c r="D576" s="567"/>
      <c r="E576" s="568"/>
      <c r="F576" s="568"/>
      <c r="G576" s="568"/>
      <c r="H576" s="568"/>
      <c r="I576" s="568"/>
    </row>
    <row r="577" spans="1:9">
      <c r="A577" s="569" t="s">
        <v>242</v>
      </c>
      <c r="B577" s="570"/>
      <c r="C577" s="571"/>
      <c r="D577" s="571"/>
      <c r="E577" s="572"/>
      <c r="F577" s="572"/>
      <c r="G577" s="572"/>
      <c r="H577" s="572"/>
      <c r="I577" s="572"/>
    </row>
    <row r="578" spans="1:9">
      <c r="A578" s="569" t="s">
        <v>243</v>
      </c>
      <c r="B578" s="570"/>
      <c r="C578" s="571"/>
      <c r="D578" s="571"/>
      <c r="E578" s="412"/>
      <c r="F578" s="412"/>
      <c r="G578" s="412"/>
      <c r="H578" s="412"/>
      <c r="I578" s="412"/>
    </row>
    <row r="579" spans="1:9">
      <c r="A579" s="569" t="s">
        <v>244</v>
      </c>
      <c r="B579" s="570"/>
      <c r="C579" s="573">
        <f>C580+C583+C584+C585+C586</f>
        <v>0</v>
      </c>
      <c r="D579" s="573">
        <f>D580+D583+D584+D585+D586</f>
        <v>0</v>
      </c>
    </row>
    <row r="580" spans="1:9">
      <c r="A580" s="574" t="s">
        <v>245</v>
      </c>
      <c r="B580" s="575"/>
      <c r="C580" s="576">
        <f>C581-C582</f>
        <v>0</v>
      </c>
      <c r="D580" s="576">
        <f>D581-D582</f>
        <v>0</v>
      </c>
    </row>
    <row r="581" spans="1:9">
      <c r="A581" s="577" t="s">
        <v>246</v>
      </c>
      <c r="B581" s="578"/>
      <c r="C581" s="402"/>
      <c r="D581" s="402"/>
    </row>
    <row r="582" spans="1:9" ht="25.5" customHeight="1">
      <c r="A582" s="577" t="s">
        <v>247</v>
      </c>
      <c r="B582" s="578"/>
      <c r="C582" s="402"/>
      <c r="D582" s="402"/>
    </row>
    <row r="583" spans="1:9">
      <c r="A583" s="574" t="s">
        <v>248</v>
      </c>
      <c r="B583" s="575"/>
      <c r="C583" s="350"/>
      <c r="D583" s="350"/>
    </row>
    <row r="584" spans="1:9">
      <c r="A584" s="574" t="s">
        <v>249</v>
      </c>
      <c r="B584" s="575"/>
      <c r="C584" s="350"/>
      <c r="D584" s="350"/>
    </row>
    <row r="585" spans="1:9">
      <c r="A585" s="574" t="s">
        <v>250</v>
      </c>
      <c r="B585" s="575"/>
      <c r="C585" s="350"/>
      <c r="D585" s="350"/>
    </row>
    <row r="586" spans="1:9">
      <c r="A586" s="574" t="s">
        <v>17</v>
      </c>
      <c r="B586" s="575"/>
      <c r="C586" s="350"/>
      <c r="D586" s="350"/>
    </row>
    <row r="587" spans="1:9" ht="24.75" customHeight="1" thickBot="1">
      <c r="A587" s="579" t="s">
        <v>251</v>
      </c>
      <c r="B587" s="580"/>
      <c r="C587" s="571"/>
      <c r="D587" s="571"/>
    </row>
    <row r="588" spans="1:9" ht="16.5" thickBot="1">
      <c r="A588" s="581" t="s">
        <v>96</v>
      </c>
      <c r="B588" s="582"/>
      <c r="C588" s="356">
        <f>SUM(C576+C577+C578+C579+C587)</f>
        <v>0</v>
      </c>
      <c r="D588" s="356">
        <f>SUM(D576+D577+D578+D579+D587)</f>
        <v>0</v>
      </c>
    </row>
    <row r="591" spans="1:9" ht="14.25">
      <c r="A591" s="583" t="s">
        <v>252</v>
      </c>
      <c r="B591" s="583"/>
      <c r="C591" s="583"/>
      <c r="D591" s="583"/>
    </row>
    <row r="592" spans="1:9" ht="14.25" thickBot="1">
      <c r="A592" s="258"/>
      <c r="B592" s="258"/>
      <c r="C592" s="258"/>
      <c r="D592" s="258"/>
    </row>
    <row r="593" spans="1:4" ht="14.25" thickBot="1">
      <c r="A593" s="584" t="s">
        <v>253</v>
      </c>
      <c r="B593" s="585"/>
      <c r="C593" s="585"/>
      <c r="D593" s="586"/>
    </row>
    <row r="594" spans="1:4" ht="14.25" thickBot="1">
      <c r="A594" s="587" t="s">
        <v>14</v>
      </c>
      <c r="B594" s="588"/>
      <c r="C594" s="587" t="s">
        <v>21</v>
      </c>
      <c r="D594" s="588"/>
    </row>
    <row r="595" spans="1:4" ht="14.25" thickBot="1">
      <c r="A595" s="589"/>
      <c r="B595" s="590"/>
      <c r="C595" s="589"/>
      <c r="D595" s="590"/>
    </row>
    <row r="622" spans="1:4" ht="14.25">
      <c r="A622" s="488" t="s">
        <v>254</v>
      </c>
      <c r="B622" s="488"/>
      <c r="C622" s="488"/>
      <c r="D622" s="211"/>
    </row>
    <row r="623" spans="1:4" ht="14.25" customHeight="1">
      <c r="A623" s="591" t="s">
        <v>255</v>
      </c>
      <c r="B623" s="591"/>
      <c r="C623" s="591"/>
    </row>
    <row r="624" spans="1:4" ht="14.25" thickBot="1">
      <c r="A624" s="592"/>
      <c r="B624" s="593"/>
      <c r="C624" s="593"/>
    </row>
    <row r="625" spans="1:4" ht="16.5" thickBot="1">
      <c r="A625" s="594" t="s">
        <v>48</v>
      </c>
      <c r="B625" s="595"/>
      <c r="C625" s="596" t="s">
        <v>256</v>
      </c>
      <c r="D625" s="596" t="s">
        <v>257</v>
      </c>
    </row>
    <row r="626" spans="1:4">
      <c r="A626" s="597" t="s">
        <v>258</v>
      </c>
      <c r="B626" s="598"/>
      <c r="C626" s="599"/>
      <c r="D626" s="600"/>
    </row>
    <row r="627" spans="1:4">
      <c r="A627" s="601" t="s">
        <v>259</v>
      </c>
      <c r="B627" s="602"/>
      <c r="C627" s="603"/>
      <c r="D627" s="604"/>
    </row>
    <row r="628" spans="1:4" ht="26.45" customHeight="1">
      <c r="A628" s="605" t="s">
        <v>260</v>
      </c>
      <c r="B628" s="606"/>
      <c r="C628" s="607"/>
      <c r="D628" s="608"/>
    </row>
    <row r="629" spans="1:4" ht="13.5" customHeight="1" thickBot="1">
      <c r="A629" s="609" t="s">
        <v>261</v>
      </c>
      <c r="B629" s="610"/>
      <c r="C629" s="611"/>
      <c r="D629" s="612"/>
    </row>
    <row r="672" spans="1:3" ht="14.25">
      <c r="A672" s="583" t="s">
        <v>262</v>
      </c>
      <c r="B672" s="583"/>
      <c r="C672" s="583"/>
    </row>
    <row r="673" spans="1:3" ht="14.25" thickBot="1">
      <c r="A673" s="212"/>
      <c r="B673" s="258"/>
      <c r="C673" s="258"/>
    </row>
    <row r="674" spans="1:3" ht="26.25" thickBot="1">
      <c r="A674" s="613"/>
      <c r="B674" s="614" t="s">
        <v>263</v>
      </c>
      <c r="C674" s="341" t="s">
        <v>264</v>
      </c>
    </row>
    <row r="675" spans="1:3" ht="14.25" thickBot="1">
      <c r="A675" s="615" t="s">
        <v>265</v>
      </c>
      <c r="B675" s="616">
        <f>B676+B681</f>
        <v>56747.39</v>
      </c>
      <c r="C675" s="616">
        <f>C676+C681</f>
        <v>0</v>
      </c>
    </row>
    <row r="676" spans="1:3">
      <c r="A676" s="617" t="s">
        <v>266</v>
      </c>
      <c r="B676" s="618">
        <f>SUM(B678:B680)</f>
        <v>56747.39</v>
      </c>
      <c r="C676" s="618">
        <f>SUM(C678:C680)</f>
        <v>0</v>
      </c>
    </row>
    <row r="677" spans="1:3">
      <c r="A677" s="619" t="s">
        <v>50</v>
      </c>
      <c r="B677" s="235"/>
      <c r="C677" s="236"/>
    </row>
    <row r="678" spans="1:3" ht="140.25">
      <c r="A678" s="620" t="s">
        <v>267</v>
      </c>
      <c r="B678" s="236">
        <v>56747.39</v>
      </c>
      <c r="C678" s="236"/>
    </row>
    <row r="679" spans="1:3">
      <c r="A679" s="619"/>
      <c r="B679" s="235"/>
      <c r="C679" s="236"/>
    </row>
    <row r="680" spans="1:3" ht="14.25" thickBot="1">
      <c r="A680" s="621"/>
      <c r="B680" s="622"/>
      <c r="C680" s="623"/>
    </row>
    <row r="681" spans="1:3">
      <c r="A681" s="617" t="s">
        <v>268</v>
      </c>
      <c r="B681" s="618">
        <f>SUM(B683:B685)</f>
        <v>0</v>
      </c>
      <c r="C681" s="618">
        <f>SUM(C683:C685)</f>
        <v>0</v>
      </c>
    </row>
    <row r="682" spans="1:3">
      <c r="A682" s="619" t="s">
        <v>50</v>
      </c>
      <c r="B682" s="382"/>
      <c r="C682" s="624"/>
    </row>
    <row r="683" spans="1:3">
      <c r="A683" s="625"/>
      <c r="B683" s="382"/>
      <c r="C683" s="624"/>
    </row>
    <row r="684" spans="1:3">
      <c r="A684" s="625"/>
      <c r="B684" s="235"/>
      <c r="C684" s="236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B687+B692</f>
        <v>4492</v>
      </c>
      <c r="C686" s="616">
        <f>C687+C692</f>
        <v>1500</v>
      </c>
    </row>
    <row r="687" spans="1:3">
      <c r="A687" s="627" t="s">
        <v>266</v>
      </c>
      <c r="B687" s="628">
        <f>SUM(B689:B691)</f>
        <v>4492</v>
      </c>
      <c r="C687" s="628">
        <f>SUM(C689:C691)</f>
        <v>1500</v>
      </c>
    </row>
    <row r="688" spans="1:3">
      <c r="A688" s="625" t="s">
        <v>50</v>
      </c>
      <c r="B688" s="235"/>
      <c r="C688" s="236"/>
    </row>
    <row r="689" spans="1:9" ht="38.25">
      <c r="A689" s="629" t="s">
        <v>270</v>
      </c>
      <c r="B689" s="236">
        <v>4492</v>
      </c>
      <c r="C689" s="236">
        <v>1500</v>
      </c>
    </row>
    <row r="690" spans="1:9" ht="165.75">
      <c r="A690" s="629" t="s">
        <v>271</v>
      </c>
      <c r="B690" s="235"/>
      <c r="C690" s="236"/>
    </row>
    <row r="691" spans="1:9" ht="39" thickBot="1">
      <c r="A691" s="630" t="s">
        <v>272</v>
      </c>
      <c r="B691" s="622"/>
      <c r="C691" s="623"/>
    </row>
    <row r="692" spans="1:9">
      <c r="A692" s="631" t="s">
        <v>268</v>
      </c>
      <c r="B692" s="286">
        <f>SUM(B694:B696)</f>
        <v>0</v>
      </c>
      <c r="C692" s="286">
        <f>SUM(C694:C696)</f>
        <v>0</v>
      </c>
    </row>
    <row r="693" spans="1:9">
      <c r="A693" s="625" t="s">
        <v>50</v>
      </c>
      <c r="B693" s="235"/>
      <c r="C693" s="235"/>
    </row>
    <row r="694" spans="1:9">
      <c r="A694" s="632"/>
      <c r="B694" s="235"/>
      <c r="C694" s="235"/>
    </row>
    <row r="695" spans="1:9">
      <c r="A695" s="632"/>
      <c r="B695" s="235"/>
      <c r="C695" s="235"/>
    </row>
    <row r="696" spans="1:9" ht="15.75" thickBot="1">
      <c r="A696" s="633"/>
      <c r="B696" s="634"/>
      <c r="C696" s="634"/>
    </row>
    <row r="697" spans="1:9" ht="14.25">
      <c r="A697" s="583"/>
      <c r="B697" s="583"/>
      <c r="C697" s="583"/>
    </row>
    <row r="698" spans="1:9" ht="14.25">
      <c r="A698" s="583"/>
      <c r="B698" s="583"/>
      <c r="C698" s="583"/>
    </row>
    <row r="699" spans="1:9" ht="43.5" customHeight="1">
      <c r="A699" s="210" t="s">
        <v>273</v>
      </c>
      <c r="B699" s="210"/>
      <c r="C699" s="210"/>
      <c r="D699" s="210"/>
      <c r="E699" s="211"/>
      <c r="F699" s="211"/>
      <c r="G699" s="211"/>
      <c r="H699" s="211"/>
      <c r="I699" s="211"/>
    </row>
    <row r="700" spans="1:9" ht="15" thickBot="1">
      <c r="A700" s="635"/>
      <c r="B700" s="635"/>
      <c r="C700" s="635"/>
      <c r="D700" s="635"/>
      <c r="E700" s="37"/>
      <c r="F700" s="37"/>
      <c r="G700" s="37"/>
      <c r="H700" s="37"/>
      <c r="I700" s="37"/>
    </row>
    <row r="701" spans="1:9" ht="55.5" customHeight="1" thickBot="1">
      <c r="A701" s="459" t="s">
        <v>274</v>
      </c>
      <c r="B701" s="636"/>
      <c r="C701" s="636"/>
      <c r="D701" s="636"/>
      <c r="E701" s="460"/>
    </row>
    <row r="702" spans="1:9" ht="24.75" customHeight="1" thickBot="1">
      <c r="A702" s="263" t="s">
        <v>14</v>
      </c>
      <c r="B702" s="265"/>
      <c r="C702" s="263" t="s">
        <v>21</v>
      </c>
      <c r="D702" s="264"/>
      <c r="E702" s="637" t="s">
        <v>275</v>
      </c>
    </row>
    <row r="703" spans="1:9" ht="20.25" customHeight="1" thickBot="1">
      <c r="A703" s="638"/>
      <c r="B703" s="639"/>
      <c r="C703" s="638"/>
      <c r="D703" s="640"/>
      <c r="E703" s="641"/>
    </row>
    <row r="704" spans="1:9">
      <c r="A704" s="412"/>
      <c r="B704" s="412"/>
      <c r="C704" s="412"/>
      <c r="D704" s="412"/>
    </row>
    <row r="705" spans="1:7">
      <c r="A705" s="412"/>
      <c r="B705" s="412"/>
      <c r="C705" s="412"/>
      <c r="D705" s="412"/>
    </row>
    <row r="706" spans="1:7">
      <c r="A706" s="412"/>
      <c r="B706" s="412"/>
      <c r="C706" s="412"/>
      <c r="D706" s="412"/>
    </row>
    <row r="707" spans="1:7">
      <c r="A707" s="412"/>
      <c r="B707" s="412"/>
      <c r="C707" s="412"/>
      <c r="D707" s="412"/>
    </row>
    <row r="708" spans="1:7">
      <c r="A708" s="412"/>
      <c r="B708" s="412"/>
      <c r="C708" s="412"/>
      <c r="D708" s="412"/>
    </row>
    <row r="709" spans="1:7">
      <c r="A709" s="412"/>
      <c r="B709" s="412"/>
      <c r="C709" s="412"/>
      <c r="D709" s="412"/>
    </row>
    <row r="710" spans="1:7">
      <c r="A710" s="412"/>
      <c r="B710" s="412"/>
      <c r="C710" s="412"/>
      <c r="D710" s="412"/>
    </row>
    <row r="711" spans="1:7">
      <c r="A711" s="412"/>
      <c r="B711" s="412"/>
      <c r="C711" s="412"/>
      <c r="D711" s="412"/>
    </row>
    <row r="712" spans="1:7">
      <c r="A712" s="412"/>
      <c r="B712" s="412"/>
      <c r="C712" s="412"/>
      <c r="D712" s="412"/>
    </row>
    <row r="713" spans="1:7">
      <c r="A713" s="412"/>
      <c r="B713" s="412"/>
      <c r="C713" s="412"/>
      <c r="D713" s="412"/>
    </row>
    <row r="714" spans="1:7">
      <c r="A714" s="412"/>
      <c r="B714" s="412"/>
      <c r="C714" s="412"/>
      <c r="D714" s="412"/>
    </row>
    <row r="715" spans="1:7" ht="14.25">
      <c r="A715" s="583" t="s">
        <v>276</v>
      </c>
      <c r="B715" s="583"/>
      <c r="C715" s="583"/>
    </row>
    <row r="716" spans="1:7" ht="14.25">
      <c r="A716" s="303" t="s">
        <v>277</v>
      </c>
      <c r="B716" s="303"/>
      <c r="C716" s="303"/>
    </row>
    <row r="717" spans="1:7" ht="15" thickBot="1">
      <c r="A717" s="583"/>
      <c r="B717" s="583"/>
      <c r="C717" s="583"/>
    </row>
    <row r="718" spans="1:7" ht="24.75" thickBot="1">
      <c r="A718" s="642" t="s">
        <v>278</v>
      </c>
      <c r="B718" s="643"/>
      <c r="C718" s="643"/>
      <c r="D718" s="644"/>
      <c r="E718" s="645" t="s">
        <v>263</v>
      </c>
      <c r="F718" s="646" t="s">
        <v>264</v>
      </c>
      <c r="G718" s="647"/>
    </row>
    <row r="719" spans="1:7" ht="14.25" customHeight="1" thickBot="1">
      <c r="A719" s="648" t="s">
        <v>279</v>
      </c>
      <c r="B719" s="649"/>
      <c r="C719" s="649"/>
      <c r="D719" s="650"/>
      <c r="E719" s="651">
        <f>SUM(E720:E727)</f>
        <v>118411.48</v>
      </c>
      <c r="F719" s="651">
        <f>SUM(F720:F727)</f>
        <v>157648.65</v>
      </c>
      <c r="G719" s="652"/>
    </row>
    <row r="720" spans="1:7">
      <c r="A720" s="653" t="s">
        <v>280</v>
      </c>
      <c r="B720" s="654"/>
      <c r="C720" s="654"/>
      <c r="D720" s="655"/>
      <c r="E720" s="656">
        <v>5854.08</v>
      </c>
      <c r="F720" s="657">
        <v>5731.65</v>
      </c>
      <c r="G720" s="258"/>
    </row>
    <row r="721" spans="1:7">
      <c r="A721" s="658" t="s">
        <v>281</v>
      </c>
      <c r="B721" s="659"/>
      <c r="C721" s="659"/>
      <c r="D721" s="660"/>
      <c r="E721" s="661"/>
      <c r="F721" s="662"/>
      <c r="G721" s="258"/>
    </row>
    <row r="722" spans="1:7">
      <c r="A722" s="658" t="s">
        <v>282</v>
      </c>
      <c r="B722" s="659"/>
      <c r="C722" s="659"/>
      <c r="D722" s="660"/>
      <c r="E722" s="661"/>
      <c r="F722" s="662"/>
      <c r="G722" s="258"/>
    </row>
    <row r="723" spans="1:7">
      <c r="A723" s="663" t="s">
        <v>283</v>
      </c>
      <c r="B723" s="664"/>
      <c r="C723" s="664"/>
      <c r="D723" s="665"/>
      <c r="E723" s="661">
        <v>112077.4</v>
      </c>
      <c r="F723" s="662">
        <v>151339</v>
      </c>
      <c r="G723" s="258"/>
    </row>
    <row r="724" spans="1:7">
      <c r="A724" s="658" t="s">
        <v>284</v>
      </c>
      <c r="B724" s="659"/>
      <c r="C724" s="659"/>
      <c r="D724" s="660"/>
      <c r="E724" s="661"/>
      <c r="F724" s="662"/>
      <c r="G724" s="258"/>
    </row>
    <row r="725" spans="1:7">
      <c r="A725" s="666" t="s">
        <v>285</v>
      </c>
      <c r="B725" s="667"/>
      <c r="C725" s="667"/>
      <c r="D725" s="668"/>
      <c r="E725" s="661"/>
      <c r="F725" s="662"/>
      <c r="G725" s="258"/>
    </row>
    <row r="726" spans="1:7">
      <c r="A726" s="666" t="s">
        <v>286</v>
      </c>
      <c r="B726" s="667"/>
      <c r="C726" s="667"/>
      <c r="D726" s="668"/>
      <c r="E726" s="661"/>
      <c r="F726" s="662"/>
      <c r="G726" s="258"/>
    </row>
    <row r="727" spans="1:7" ht="14.25" thickBot="1">
      <c r="A727" s="669" t="s">
        <v>287</v>
      </c>
      <c r="B727" s="670"/>
      <c r="C727" s="670"/>
      <c r="D727" s="671"/>
      <c r="E727" s="672">
        <v>480</v>
      </c>
      <c r="F727" s="673">
        <v>578</v>
      </c>
      <c r="G727" s="258"/>
    </row>
    <row r="728" spans="1:7" ht="14.25" thickBot="1">
      <c r="A728" s="648" t="s">
        <v>288</v>
      </c>
      <c r="B728" s="649"/>
      <c r="C728" s="649"/>
      <c r="D728" s="650"/>
      <c r="E728" s="674">
        <v>1150.58</v>
      </c>
      <c r="F728" s="675">
        <v>49.88</v>
      </c>
      <c r="G728" s="652"/>
    </row>
    <row r="729" spans="1:7" ht="14.25" thickBot="1">
      <c r="A729" s="676" t="s">
        <v>289</v>
      </c>
      <c r="B729" s="677"/>
      <c r="C729" s="677"/>
      <c r="D729" s="678"/>
      <c r="E729" s="679"/>
      <c r="F729" s="680"/>
      <c r="G729" s="652"/>
    </row>
    <row r="730" spans="1:7" ht="14.25" thickBot="1">
      <c r="A730" s="676" t="s">
        <v>290</v>
      </c>
      <c r="B730" s="677"/>
      <c r="C730" s="677"/>
      <c r="D730" s="678"/>
      <c r="E730" s="674"/>
      <c r="F730" s="675"/>
      <c r="G730" s="652"/>
    </row>
    <row r="731" spans="1:7" ht="14.25" thickBot="1">
      <c r="A731" s="676" t="s">
        <v>291</v>
      </c>
      <c r="B731" s="677"/>
      <c r="C731" s="677"/>
      <c r="D731" s="678"/>
      <c r="E731" s="674"/>
      <c r="F731" s="675"/>
      <c r="G731" s="652"/>
    </row>
    <row r="732" spans="1:7" ht="14.25" thickBot="1">
      <c r="A732" s="676" t="s">
        <v>292</v>
      </c>
      <c r="B732" s="677"/>
      <c r="C732" s="677"/>
      <c r="D732" s="678"/>
      <c r="E732" s="674"/>
      <c r="F732" s="674"/>
      <c r="G732" s="652"/>
    </row>
    <row r="733" spans="1:7">
      <c r="A733" s="653" t="s">
        <v>293</v>
      </c>
      <c r="B733" s="654"/>
      <c r="C733" s="654"/>
      <c r="D733" s="655"/>
      <c r="E733" s="681">
        <f>SUM(E734:E740)</f>
        <v>0</v>
      </c>
      <c r="F733" s="681">
        <f>SUM(F734:F740)</f>
        <v>0</v>
      </c>
      <c r="G733" s="258"/>
    </row>
    <row r="734" spans="1:7">
      <c r="A734" s="682" t="s">
        <v>294</v>
      </c>
      <c r="B734" s="683"/>
      <c r="C734" s="683"/>
      <c r="D734" s="684"/>
      <c r="E734" s="685"/>
      <c r="F734" s="686"/>
      <c r="G734" s="687"/>
    </row>
    <row r="735" spans="1:7">
      <c r="A735" s="682" t="s">
        <v>295</v>
      </c>
      <c r="B735" s="683"/>
      <c r="C735" s="683"/>
      <c r="D735" s="684"/>
      <c r="E735" s="685"/>
      <c r="F735" s="686"/>
      <c r="G735" s="687"/>
    </row>
    <row r="736" spans="1:7">
      <c r="A736" s="682" t="s">
        <v>296</v>
      </c>
      <c r="B736" s="683"/>
      <c r="C736" s="683"/>
      <c r="D736" s="684"/>
      <c r="E736" s="685"/>
      <c r="F736" s="686"/>
      <c r="G736" s="687"/>
    </row>
    <row r="737" spans="1:7">
      <c r="A737" s="682" t="s">
        <v>297</v>
      </c>
      <c r="B737" s="683"/>
      <c r="C737" s="683"/>
      <c r="D737" s="684"/>
      <c r="E737" s="685"/>
      <c r="F737" s="686"/>
      <c r="G737" s="687"/>
    </row>
    <row r="738" spans="1:7">
      <c r="A738" s="682" t="s">
        <v>298</v>
      </c>
      <c r="B738" s="683"/>
      <c r="C738" s="683"/>
      <c r="D738" s="684"/>
      <c r="E738" s="685"/>
      <c r="F738" s="686"/>
      <c r="G738" s="687"/>
    </row>
    <row r="739" spans="1:7">
      <c r="A739" s="682" t="s">
        <v>299</v>
      </c>
      <c r="B739" s="683"/>
      <c r="C739" s="683"/>
      <c r="D739" s="684"/>
      <c r="E739" s="685"/>
      <c r="F739" s="686"/>
      <c r="G739" s="687"/>
    </row>
    <row r="740" spans="1:7">
      <c r="A740" s="682" t="s">
        <v>300</v>
      </c>
      <c r="B740" s="683"/>
      <c r="C740" s="683"/>
      <c r="D740" s="684"/>
      <c r="E740" s="685"/>
      <c r="F740" s="686"/>
      <c r="G740" s="687"/>
    </row>
    <row r="741" spans="1:7">
      <c r="A741" s="666" t="s">
        <v>301</v>
      </c>
      <c r="B741" s="667"/>
      <c r="C741" s="667"/>
      <c r="D741" s="668"/>
      <c r="E741" s="688">
        <f>SUM(E742:E743)</f>
        <v>0</v>
      </c>
      <c r="F741" s="688">
        <f>SUM(F742:F743)</f>
        <v>0</v>
      </c>
      <c r="G741" s="258"/>
    </row>
    <row r="742" spans="1:7">
      <c r="A742" s="682" t="s">
        <v>302</v>
      </c>
      <c r="B742" s="683"/>
      <c r="C742" s="683"/>
      <c r="D742" s="684"/>
      <c r="E742" s="685"/>
      <c r="F742" s="686"/>
      <c r="G742" s="687"/>
    </row>
    <row r="743" spans="1:7">
      <c r="A743" s="682" t="s">
        <v>303</v>
      </c>
      <c r="B743" s="683"/>
      <c r="C743" s="683"/>
      <c r="D743" s="684"/>
      <c r="E743" s="685"/>
      <c r="F743" s="686"/>
      <c r="G743" s="687"/>
    </row>
    <row r="744" spans="1:7">
      <c r="A744" s="658" t="s">
        <v>304</v>
      </c>
      <c r="B744" s="659"/>
      <c r="C744" s="659"/>
      <c r="D744" s="660"/>
      <c r="E744" s="688">
        <f>SUM(E745:E746)</f>
        <v>0</v>
      </c>
      <c r="F744" s="688">
        <f>SUM(F745:F746)</f>
        <v>0</v>
      </c>
      <c r="G744" s="258"/>
    </row>
    <row r="745" spans="1:7">
      <c r="A745" s="682" t="s">
        <v>305</v>
      </c>
      <c r="B745" s="683"/>
      <c r="C745" s="683"/>
      <c r="D745" s="684"/>
      <c r="E745" s="685"/>
      <c r="F745" s="686"/>
      <c r="G745" s="687"/>
    </row>
    <row r="746" spans="1:7">
      <c r="A746" s="682" t="s">
        <v>306</v>
      </c>
      <c r="B746" s="683"/>
      <c r="C746" s="683"/>
      <c r="D746" s="684"/>
      <c r="E746" s="685"/>
      <c r="F746" s="686"/>
      <c r="G746" s="687"/>
    </row>
    <row r="747" spans="1:7">
      <c r="A747" s="658" t="s">
        <v>307</v>
      </c>
      <c r="B747" s="659"/>
      <c r="C747" s="659"/>
      <c r="D747" s="660"/>
      <c r="E747" s="688">
        <f>SUM(E748:E761)</f>
        <v>0</v>
      </c>
      <c r="F747" s="688">
        <f>SUM(F748:F761)</f>
        <v>0</v>
      </c>
      <c r="G747" s="258"/>
    </row>
    <row r="748" spans="1:7">
      <c r="A748" s="682" t="s">
        <v>308</v>
      </c>
      <c r="B748" s="683"/>
      <c r="C748" s="683"/>
      <c r="D748" s="684"/>
      <c r="E748" s="661"/>
      <c r="F748" s="662"/>
      <c r="G748" s="258"/>
    </row>
    <row r="749" spans="1:7">
      <c r="A749" s="682" t="s">
        <v>309</v>
      </c>
      <c r="B749" s="683"/>
      <c r="C749" s="683"/>
      <c r="D749" s="684"/>
      <c r="E749" s="661"/>
      <c r="F749" s="662"/>
      <c r="G749" s="258"/>
    </row>
    <row r="750" spans="1:7">
      <c r="A750" s="682" t="s">
        <v>310</v>
      </c>
      <c r="B750" s="683"/>
      <c r="C750" s="683"/>
      <c r="D750" s="684"/>
      <c r="E750" s="661"/>
      <c r="F750" s="662"/>
      <c r="G750" s="258"/>
    </row>
    <row r="751" spans="1:7">
      <c r="A751" s="682" t="s">
        <v>311</v>
      </c>
      <c r="B751" s="683"/>
      <c r="C751" s="683"/>
      <c r="D751" s="684"/>
      <c r="E751" s="661"/>
      <c r="F751" s="662"/>
      <c r="G751" s="258"/>
    </row>
    <row r="752" spans="1:7">
      <c r="A752" s="682" t="s">
        <v>312</v>
      </c>
      <c r="B752" s="683"/>
      <c r="C752" s="683"/>
      <c r="D752" s="684"/>
      <c r="E752" s="661"/>
      <c r="F752" s="662"/>
      <c r="G752" s="258"/>
    </row>
    <row r="753" spans="1:7">
      <c r="A753" s="682" t="s">
        <v>313</v>
      </c>
      <c r="B753" s="683"/>
      <c r="C753" s="683"/>
      <c r="D753" s="684"/>
      <c r="E753" s="661"/>
      <c r="F753" s="662"/>
      <c r="G753" s="258"/>
    </row>
    <row r="754" spans="1:7">
      <c r="A754" s="682" t="s">
        <v>314</v>
      </c>
      <c r="B754" s="683"/>
      <c r="C754" s="683"/>
      <c r="D754" s="684"/>
      <c r="E754" s="661"/>
      <c r="F754" s="662"/>
      <c r="G754" s="258"/>
    </row>
    <row r="755" spans="1:7">
      <c r="A755" s="682" t="s">
        <v>315</v>
      </c>
      <c r="B755" s="683"/>
      <c r="C755" s="683"/>
      <c r="D755" s="684"/>
      <c r="E755" s="661"/>
      <c r="F755" s="662"/>
      <c r="G755" s="258"/>
    </row>
    <row r="756" spans="1:7">
      <c r="A756" s="682" t="s">
        <v>316</v>
      </c>
      <c r="B756" s="683"/>
      <c r="C756" s="683"/>
      <c r="D756" s="684"/>
      <c r="E756" s="661"/>
      <c r="F756" s="662"/>
      <c r="G756" s="258"/>
    </row>
    <row r="757" spans="1:7">
      <c r="A757" s="689" t="s">
        <v>317</v>
      </c>
      <c r="B757" s="690"/>
      <c r="C757" s="690"/>
      <c r="D757" s="691"/>
      <c r="E757" s="661"/>
      <c r="F757" s="662"/>
      <c r="G757" s="258"/>
    </row>
    <row r="758" spans="1:7">
      <c r="A758" s="689" t="s">
        <v>318</v>
      </c>
      <c r="B758" s="690"/>
      <c r="C758" s="690"/>
      <c r="D758" s="691"/>
      <c r="E758" s="661"/>
      <c r="F758" s="662"/>
      <c r="G758" s="258"/>
    </row>
    <row r="759" spans="1:7">
      <c r="A759" s="689" t="s">
        <v>319</v>
      </c>
      <c r="B759" s="690"/>
      <c r="C759" s="690"/>
      <c r="D759" s="691"/>
      <c r="E759" s="661"/>
      <c r="F759" s="662"/>
      <c r="G759" s="258"/>
    </row>
    <row r="760" spans="1:7">
      <c r="A760" s="692" t="s">
        <v>320</v>
      </c>
      <c r="B760" s="693"/>
      <c r="C760" s="693"/>
      <c r="D760" s="694"/>
      <c r="E760" s="661"/>
      <c r="F760" s="662"/>
      <c r="G760" s="258"/>
    </row>
    <row r="761" spans="1:7" ht="14.25" thickBot="1">
      <c r="A761" s="695" t="s">
        <v>300</v>
      </c>
      <c r="B761" s="696"/>
      <c r="C761" s="696"/>
      <c r="D761" s="697"/>
      <c r="E761" s="661"/>
      <c r="F761" s="662"/>
      <c r="G761" s="258"/>
    </row>
    <row r="762" spans="1:7" ht="14.25" thickBot="1">
      <c r="A762" s="698" t="s">
        <v>321</v>
      </c>
      <c r="B762" s="699"/>
      <c r="C762" s="699"/>
      <c r="D762" s="700"/>
      <c r="E762" s="701">
        <f>SUM(E719+E728+E729+E730+E731+E732)</f>
        <v>119562.06</v>
      </c>
      <c r="F762" s="701">
        <f>SUM(F719+F728+F729+F730+F731+F732)</f>
        <v>157698.53</v>
      </c>
      <c r="G762" s="652"/>
    </row>
    <row r="763" spans="1:7">
      <c r="A763" s="702"/>
      <c r="B763" s="702"/>
      <c r="C763" s="702"/>
      <c r="D763" s="702"/>
      <c r="E763" s="702"/>
      <c r="F763" s="702"/>
      <c r="G763" s="652"/>
    </row>
    <row r="764" spans="1:7">
      <c r="A764" s="12" t="s">
        <v>322</v>
      </c>
      <c r="B764" s="149"/>
      <c r="C764" s="149"/>
      <c r="D764" s="149"/>
    </row>
    <row r="765" spans="1:7" ht="15.75" thickBot="1">
      <c r="A765" s="583"/>
      <c r="B765" s="583"/>
      <c r="C765" s="339"/>
    </row>
    <row r="766" spans="1:7" ht="15.75">
      <c r="A766" s="703" t="s">
        <v>323</v>
      </c>
      <c r="B766" s="704"/>
      <c r="C766" s="705" t="s">
        <v>263</v>
      </c>
      <c r="D766" s="705" t="s">
        <v>264</v>
      </c>
    </row>
    <row r="767" spans="1:7" ht="15.75" thickBot="1">
      <c r="A767" s="706"/>
      <c r="B767" s="707"/>
      <c r="C767" s="708"/>
      <c r="D767" s="709"/>
    </row>
    <row r="768" spans="1:7">
      <c r="A768" s="710" t="s">
        <v>324</v>
      </c>
      <c r="B768" s="711"/>
      <c r="C768" s="382">
        <v>24890.959999999999</v>
      </c>
      <c r="D768" s="624">
        <v>23251</v>
      </c>
    </row>
    <row r="769" spans="1:4">
      <c r="A769" s="446" t="s">
        <v>325</v>
      </c>
      <c r="B769" s="447"/>
      <c r="C769" s="235"/>
      <c r="D769" s="236"/>
    </row>
    <row r="770" spans="1:4">
      <c r="A770" s="446" t="s">
        <v>326</v>
      </c>
      <c r="B770" s="447"/>
      <c r="C770" s="235">
        <v>11179.41</v>
      </c>
      <c r="D770" s="236">
        <v>42746.32</v>
      </c>
    </row>
    <row r="771" spans="1:4" ht="29.45" customHeight="1">
      <c r="A771" s="449" t="s">
        <v>327</v>
      </c>
      <c r="B771" s="450"/>
      <c r="C771" s="235"/>
      <c r="D771" s="236"/>
    </row>
    <row r="772" spans="1:4" ht="42" customHeight="1">
      <c r="A772" s="449" t="s">
        <v>328</v>
      </c>
      <c r="B772" s="450"/>
      <c r="C772" s="235"/>
      <c r="D772" s="236"/>
    </row>
    <row r="773" spans="1:4" ht="29.45" customHeight="1">
      <c r="A773" s="449" t="s">
        <v>329</v>
      </c>
      <c r="B773" s="450"/>
      <c r="C773" s="235">
        <v>1381.82</v>
      </c>
      <c r="D773" s="236">
        <v>1569.5</v>
      </c>
    </row>
    <row r="774" spans="1:4">
      <c r="A774" s="449" t="s">
        <v>330</v>
      </c>
      <c r="B774" s="450"/>
      <c r="C774" s="235"/>
      <c r="D774" s="236"/>
    </row>
    <row r="775" spans="1:4" ht="21.75" customHeight="1">
      <c r="A775" s="574" t="s">
        <v>331</v>
      </c>
      <c r="B775" s="575"/>
      <c r="C775" s="235"/>
      <c r="D775" s="236">
        <v>720</v>
      </c>
    </row>
    <row r="776" spans="1:4" ht="33" customHeight="1">
      <c r="A776" s="449" t="s">
        <v>332</v>
      </c>
      <c r="B776" s="450"/>
      <c r="C776" s="712"/>
      <c r="D776" s="236"/>
    </row>
    <row r="777" spans="1:4" ht="14.25" thickBot="1">
      <c r="A777" s="451" t="s">
        <v>17</v>
      </c>
      <c r="B777" s="452"/>
      <c r="C777" s="241"/>
      <c r="D777" s="242"/>
    </row>
    <row r="778" spans="1:4" ht="16.5" thickBot="1">
      <c r="A778" s="713" t="s">
        <v>83</v>
      </c>
      <c r="B778" s="714"/>
      <c r="C778" s="715">
        <f>SUM(C768:C777)</f>
        <v>37452.189999999995</v>
      </c>
      <c r="D778" s="715">
        <f>SUM(D768:D777)</f>
        <v>68286.820000000007</v>
      </c>
    </row>
    <row r="808" spans="1:6" ht="14.25">
      <c r="A808" s="303" t="s">
        <v>333</v>
      </c>
      <c r="B808" s="303"/>
      <c r="C808" s="303"/>
    </row>
    <row r="809" spans="1:6" ht="15" thickBot="1">
      <c r="A809" s="583"/>
      <c r="B809" s="583"/>
      <c r="C809" s="583"/>
    </row>
    <row r="810" spans="1:6" ht="26.25" thickBot="1">
      <c r="A810" s="716" t="s">
        <v>334</v>
      </c>
      <c r="B810" s="717"/>
      <c r="C810" s="717"/>
      <c r="D810" s="718"/>
      <c r="E810" s="614" t="s">
        <v>263</v>
      </c>
      <c r="F810" s="341" t="s">
        <v>264</v>
      </c>
    </row>
    <row r="811" spans="1:6" ht="14.25" thickBot="1">
      <c r="A811" s="423" t="s">
        <v>335</v>
      </c>
      <c r="B811" s="719"/>
      <c r="C811" s="719"/>
      <c r="D811" s="720"/>
      <c r="E811" s="721">
        <f>E812+E813+E814</f>
        <v>0</v>
      </c>
      <c r="F811" s="721">
        <f>F812+F813+F814</f>
        <v>0</v>
      </c>
    </row>
    <row r="812" spans="1:6">
      <c r="A812" s="722" t="s">
        <v>336</v>
      </c>
      <c r="B812" s="723"/>
      <c r="C812" s="723"/>
      <c r="D812" s="724"/>
      <c r="E812" s="725"/>
      <c r="F812" s="726"/>
    </row>
    <row r="813" spans="1:6">
      <c r="A813" s="727" t="s">
        <v>337</v>
      </c>
      <c r="B813" s="728"/>
      <c r="C813" s="728"/>
      <c r="D813" s="729"/>
      <c r="E813" s="730"/>
      <c r="F813" s="731"/>
    </row>
    <row r="814" spans="1:6" ht="14.25" thickBot="1">
      <c r="A814" s="732" t="s">
        <v>338</v>
      </c>
      <c r="B814" s="733"/>
      <c r="C814" s="733"/>
      <c r="D814" s="734"/>
      <c r="E814" s="735"/>
      <c r="F814" s="736"/>
    </row>
    <row r="815" spans="1:6" ht="14.25" thickBot="1">
      <c r="A815" s="737" t="s">
        <v>339</v>
      </c>
      <c r="B815" s="738"/>
      <c r="C815" s="738"/>
      <c r="D815" s="739"/>
      <c r="E815" s="740"/>
      <c r="F815" s="741"/>
    </row>
    <row r="816" spans="1:6" ht="14.25" thickBot="1">
      <c r="A816" s="742" t="s">
        <v>340</v>
      </c>
      <c r="B816" s="743"/>
      <c r="C816" s="743"/>
      <c r="D816" s="744"/>
      <c r="E816" s="721">
        <f>SUM(E817:E826)</f>
        <v>58986.66</v>
      </c>
      <c r="F816" s="721">
        <f>SUM(F817:F826)</f>
        <v>345.44</v>
      </c>
    </row>
    <row r="817" spans="1:6">
      <c r="A817" s="745" t="s">
        <v>341</v>
      </c>
      <c r="B817" s="746"/>
      <c r="C817" s="746"/>
      <c r="D817" s="747"/>
      <c r="E817" s="725"/>
      <c r="F817" s="725"/>
    </row>
    <row r="818" spans="1:6">
      <c r="A818" s="748" t="s">
        <v>342</v>
      </c>
      <c r="B818" s="749"/>
      <c r="C818" s="749"/>
      <c r="D818" s="750"/>
      <c r="E818" s="730"/>
      <c r="F818" s="730"/>
    </row>
    <row r="819" spans="1:6">
      <c r="A819" s="748" t="s">
        <v>343</v>
      </c>
      <c r="B819" s="749"/>
      <c r="C819" s="749"/>
      <c r="D819" s="750"/>
      <c r="E819" s="730"/>
      <c r="F819" s="730"/>
    </row>
    <row r="820" spans="1:6">
      <c r="A820" s="748" t="s">
        <v>344</v>
      </c>
      <c r="B820" s="749"/>
      <c r="C820" s="749"/>
      <c r="D820" s="750"/>
      <c r="E820" s="730"/>
      <c r="F820" s="731"/>
    </row>
    <row r="821" spans="1:6">
      <c r="A821" s="748" t="s">
        <v>345</v>
      </c>
      <c r="B821" s="749"/>
      <c r="C821" s="749"/>
      <c r="D821" s="750"/>
      <c r="E821" s="730"/>
      <c r="F821" s="731"/>
    </row>
    <row r="822" spans="1:6">
      <c r="A822" s="748" t="s">
        <v>346</v>
      </c>
      <c r="B822" s="749"/>
      <c r="C822" s="749"/>
      <c r="D822" s="750"/>
      <c r="E822" s="751"/>
      <c r="F822" s="752"/>
    </row>
    <row r="823" spans="1:6">
      <c r="A823" s="748" t="s">
        <v>347</v>
      </c>
      <c r="B823" s="749"/>
      <c r="C823" s="749"/>
      <c r="D823" s="750"/>
      <c r="E823" s="751"/>
      <c r="F823" s="752"/>
    </row>
    <row r="824" spans="1:6" ht="25.9" customHeight="1">
      <c r="A824" s="727" t="s">
        <v>348</v>
      </c>
      <c r="B824" s="728"/>
      <c r="C824" s="728"/>
      <c r="D824" s="729"/>
      <c r="E824" s="730"/>
      <c r="F824" s="731"/>
    </row>
    <row r="825" spans="1:6" ht="54.6" customHeight="1">
      <c r="A825" s="727" t="s">
        <v>349</v>
      </c>
      <c r="B825" s="728"/>
      <c r="C825" s="728"/>
      <c r="D825" s="729"/>
      <c r="E825" s="751"/>
      <c r="F825" s="752"/>
    </row>
    <row r="826" spans="1:6" ht="53.45" customHeight="1" thickBot="1">
      <c r="A826" s="732" t="s">
        <v>350</v>
      </c>
      <c r="B826" s="733"/>
      <c r="C826" s="733"/>
      <c r="D826" s="734"/>
      <c r="E826" s="751">
        <v>58986.66</v>
      </c>
      <c r="F826" s="752">
        <v>345.44</v>
      </c>
    </row>
    <row r="827" spans="1:6" ht="14.25" thickBot="1">
      <c r="A827" s="753" t="s">
        <v>83</v>
      </c>
      <c r="B827" s="754"/>
      <c r="C827" s="754"/>
      <c r="D827" s="755"/>
      <c r="E827" s="417">
        <f>SUM(E811+E815+E816)</f>
        <v>58986.66</v>
      </c>
      <c r="F827" s="417">
        <f>SUM(F811+F815+F816)</f>
        <v>345.44</v>
      </c>
    </row>
    <row r="851" spans="1:6">
      <c r="A851" s="12" t="s">
        <v>351</v>
      </c>
      <c r="B851" s="149"/>
      <c r="C851" s="149"/>
      <c r="D851" s="149"/>
    </row>
    <row r="852" spans="1:6" ht="15.75" thickBot="1">
      <c r="A852" s="583"/>
      <c r="B852" s="583"/>
      <c r="C852" s="339"/>
      <c r="D852" s="339"/>
    </row>
    <row r="853" spans="1:6" ht="26.25" thickBot="1">
      <c r="A853" s="263" t="s">
        <v>352</v>
      </c>
      <c r="B853" s="264"/>
      <c r="C853" s="264"/>
      <c r="D853" s="265"/>
      <c r="E853" s="614" t="s">
        <v>263</v>
      </c>
      <c r="F853" s="341" t="s">
        <v>264</v>
      </c>
    </row>
    <row r="854" spans="1:6" ht="41.25" customHeight="1" thickBot="1">
      <c r="A854" s="756" t="s">
        <v>353</v>
      </c>
      <c r="B854" s="757"/>
      <c r="C854" s="757"/>
      <c r="D854" s="758"/>
      <c r="E854" s="759"/>
      <c r="F854" s="759"/>
    </row>
    <row r="855" spans="1:6" ht="14.25" thickBot="1">
      <c r="A855" s="423" t="s">
        <v>354</v>
      </c>
      <c r="B855" s="719"/>
      <c r="C855" s="719"/>
      <c r="D855" s="720"/>
      <c r="E855" s="616">
        <f>SUM(E856+E857+E861)</f>
        <v>0</v>
      </c>
      <c r="F855" s="616">
        <f>SUM(F856+F857+F861)</f>
        <v>0</v>
      </c>
    </row>
    <row r="856" spans="1:6">
      <c r="A856" s="760" t="s">
        <v>355</v>
      </c>
      <c r="B856" s="761"/>
      <c r="C856" s="761"/>
      <c r="D856" s="762"/>
      <c r="E856" s="250"/>
      <c r="F856" s="250"/>
    </row>
    <row r="857" spans="1:6">
      <c r="A857" s="318" t="s">
        <v>356</v>
      </c>
      <c r="B857" s="763"/>
      <c r="C857" s="763"/>
      <c r="D857" s="764"/>
      <c r="E857" s="292">
        <f>SUM(E859:E860)</f>
        <v>0</v>
      </c>
      <c r="F857" s="292">
        <f>SUM(F859:F860)</f>
        <v>0</v>
      </c>
    </row>
    <row r="858" spans="1:6" ht="29.45" customHeight="1">
      <c r="A858" s="329" t="s">
        <v>357</v>
      </c>
      <c r="B858" s="765"/>
      <c r="C858" s="765"/>
      <c r="D858" s="468"/>
      <c r="E858" s="235"/>
      <c r="F858" s="235"/>
    </row>
    <row r="859" spans="1:6">
      <c r="A859" s="329" t="s">
        <v>358</v>
      </c>
      <c r="B859" s="765"/>
      <c r="C859" s="765"/>
      <c r="D859" s="468"/>
      <c r="E859" s="235"/>
      <c r="F859" s="235"/>
    </row>
    <row r="860" spans="1:6">
      <c r="A860" s="329" t="s">
        <v>359</v>
      </c>
      <c r="B860" s="765"/>
      <c r="C860" s="765"/>
      <c r="D860" s="468"/>
      <c r="E860" s="235"/>
      <c r="F860" s="235"/>
    </row>
    <row r="861" spans="1:6">
      <c r="A861" s="469" t="s">
        <v>360</v>
      </c>
      <c r="B861" s="766"/>
      <c r="C861" s="766"/>
      <c r="D861" s="470"/>
      <c r="E861" s="292">
        <f>SUM(E862:E866)</f>
        <v>0</v>
      </c>
      <c r="F861" s="292">
        <f>SUM(F862:F866)</f>
        <v>0</v>
      </c>
    </row>
    <row r="862" spans="1:6">
      <c r="A862" s="329" t="s">
        <v>361</v>
      </c>
      <c r="B862" s="765"/>
      <c r="C862" s="765"/>
      <c r="D862" s="468"/>
      <c r="E862" s="235"/>
      <c r="F862" s="235"/>
    </row>
    <row r="863" spans="1:6">
      <c r="A863" s="329" t="s">
        <v>362</v>
      </c>
      <c r="B863" s="765"/>
      <c r="C863" s="765"/>
      <c r="D863" s="468"/>
      <c r="E863" s="235"/>
      <c r="F863" s="235"/>
    </row>
    <row r="864" spans="1:6">
      <c r="A864" s="329" t="s">
        <v>363</v>
      </c>
      <c r="B864" s="765"/>
      <c r="C864" s="765"/>
      <c r="D864" s="468"/>
      <c r="E864" s="235"/>
      <c r="F864" s="235"/>
    </row>
    <row r="865" spans="1:6">
      <c r="A865" s="329" t="s">
        <v>364</v>
      </c>
      <c r="B865" s="765"/>
      <c r="C865" s="765"/>
      <c r="D865" s="468"/>
      <c r="E865" s="235"/>
      <c r="F865" s="235"/>
    </row>
    <row r="866" spans="1:6" ht="65.45" customHeight="1" thickBot="1">
      <c r="A866" s="767" t="s">
        <v>365</v>
      </c>
      <c r="B866" s="768"/>
      <c r="C866" s="768"/>
      <c r="D866" s="769"/>
      <c r="E866" s="622"/>
      <c r="F866" s="622"/>
    </row>
    <row r="867" spans="1:6" ht="14.25" thickBot="1">
      <c r="A867" s="770" t="s">
        <v>366</v>
      </c>
      <c r="B867" s="771"/>
      <c r="C867" s="771"/>
      <c r="D867" s="772"/>
      <c r="E867" s="773">
        <f>SUM(E854+E855)</f>
        <v>0</v>
      </c>
      <c r="F867" s="773">
        <f>SUM(F854+F855)</f>
        <v>0</v>
      </c>
    </row>
    <row r="894" spans="1:6" ht="14.25">
      <c r="A894" s="61" t="s">
        <v>367</v>
      </c>
      <c r="B894" s="2"/>
      <c r="C894" s="2"/>
    </row>
    <row r="895" spans="1:6" ht="14.25" thickBot="1">
      <c r="A895" s="2"/>
      <c r="B895" s="2"/>
      <c r="C895" s="2"/>
    </row>
    <row r="896" spans="1:6" ht="32.25" thickBot="1">
      <c r="A896" s="774"/>
      <c r="B896" s="775"/>
      <c r="C896" s="775"/>
      <c r="D896" s="776"/>
      <c r="E896" s="777" t="s">
        <v>263</v>
      </c>
      <c r="F896" s="778" t="s">
        <v>264</v>
      </c>
    </row>
    <row r="897" spans="1:6" ht="14.25" thickBot="1">
      <c r="A897" s="779" t="s">
        <v>368</v>
      </c>
      <c r="B897" s="780"/>
      <c r="C897" s="780"/>
      <c r="D897" s="781"/>
      <c r="E897" s="759"/>
      <c r="F897" s="759"/>
    </row>
    <row r="898" spans="1:6" ht="14.25" thickBot="1">
      <c r="A898" s="782" t="s">
        <v>369</v>
      </c>
      <c r="B898" s="783"/>
      <c r="C898" s="783"/>
      <c r="D898" s="784"/>
      <c r="E898" s="616">
        <f>SUM(E899:E900)</f>
        <v>14.53</v>
      </c>
      <c r="F898" s="616">
        <f>SUM(F899:F900)</f>
        <v>4.59</v>
      </c>
    </row>
    <row r="899" spans="1:6" ht="22.5" customHeight="1">
      <c r="A899" s="785" t="s">
        <v>370</v>
      </c>
      <c r="B899" s="786"/>
      <c r="C899" s="786"/>
      <c r="D899" s="787"/>
      <c r="E899" s="382"/>
      <c r="F899" s="382">
        <v>4.59</v>
      </c>
    </row>
    <row r="900" spans="1:6" ht="15.75" customHeight="1" thickBot="1">
      <c r="A900" s="788" t="s">
        <v>371</v>
      </c>
      <c r="B900" s="789"/>
      <c r="C900" s="789"/>
      <c r="D900" s="790"/>
      <c r="E900" s="241">
        <v>14.53</v>
      </c>
      <c r="F900" s="241"/>
    </row>
    <row r="901" spans="1:6">
      <c r="A901" s="791" t="s">
        <v>372</v>
      </c>
      <c r="B901" s="792"/>
      <c r="C901" s="792"/>
      <c r="D901" s="793"/>
      <c r="E901" s="794">
        <f>SUM(E902:E908)</f>
        <v>0</v>
      </c>
      <c r="F901" s="794">
        <f>SUM(F902:F908)</f>
        <v>0</v>
      </c>
    </row>
    <row r="902" spans="1:6">
      <c r="A902" s="795" t="s">
        <v>373</v>
      </c>
      <c r="B902" s="796"/>
      <c r="C902" s="796"/>
      <c r="D902" s="797"/>
      <c r="E902" s="228"/>
      <c r="F902" s="228"/>
    </row>
    <row r="903" spans="1:6">
      <c r="A903" s="795" t="s">
        <v>374</v>
      </c>
      <c r="B903" s="796"/>
      <c r="C903" s="796"/>
      <c r="D903" s="797"/>
      <c r="E903" s="235"/>
      <c r="F903" s="235"/>
    </row>
    <row r="904" spans="1:6">
      <c r="A904" s="798" t="s">
        <v>375</v>
      </c>
      <c r="B904" s="799"/>
      <c r="C904" s="799"/>
      <c r="D904" s="800"/>
      <c r="E904" s="382"/>
      <c r="F904" s="382"/>
    </row>
    <row r="905" spans="1:6">
      <c r="A905" s="801" t="s">
        <v>376</v>
      </c>
      <c r="B905" s="802"/>
      <c r="C905" s="802"/>
      <c r="D905" s="803"/>
      <c r="E905" s="235"/>
      <c r="F905" s="235"/>
    </row>
    <row r="906" spans="1:6">
      <c r="A906" s="801" t="s">
        <v>377</v>
      </c>
      <c r="B906" s="802"/>
      <c r="C906" s="802"/>
      <c r="D906" s="803"/>
      <c r="E906" s="241"/>
      <c r="F906" s="241"/>
    </row>
    <row r="907" spans="1:6">
      <c r="A907" s="801" t="s">
        <v>378</v>
      </c>
      <c r="B907" s="802"/>
      <c r="C907" s="802"/>
      <c r="D907" s="803"/>
      <c r="E907" s="241"/>
      <c r="F907" s="241"/>
    </row>
    <row r="908" spans="1:6" ht="14.25" thickBot="1">
      <c r="A908" s="804" t="s">
        <v>135</v>
      </c>
      <c r="B908" s="805"/>
      <c r="C908" s="805"/>
      <c r="D908" s="806"/>
      <c r="E908" s="241"/>
      <c r="F908" s="241"/>
    </row>
    <row r="909" spans="1:6" ht="16.5" thickBot="1">
      <c r="A909" s="713" t="s">
        <v>83</v>
      </c>
      <c r="B909" s="807"/>
      <c r="C909" s="807"/>
      <c r="D909" s="714"/>
      <c r="E909" s="808">
        <f>SUM(E897+E898+E901)</f>
        <v>14.53</v>
      </c>
      <c r="F909" s="808">
        <f>SUM(F897+F898+F901)</f>
        <v>4.59</v>
      </c>
    </row>
    <row r="910" spans="1:6" ht="15.75">
      <c r="A910" s="809"/>
      <c r="B910" s="809"/>
      <c r="C910" s="809"/>
      <c r="D910" s="809"/>
      <c r="E910" s="810"/>
      <c r="F910" s="810"/>
    </row>
    <row r="912" spans="1:6" ht="14.25">
      <c r="A912" s="303" t="s">
        <v>379</v>
      </c>
      <c r="B912" s="303"/>
      <c r="C912" s="303"/>
    </row>
    <row r="913" spans="1:6" ht="14.25" thickBot="1">
      <c r="A913" s="212"/>
      <c r="B913" s="258"/>
      <c r="C913" s="258"/>
    </row>
    <row r="914" spans="1:6" ht="26.25" thickBot="1">
      <c r="A914" s="263"/>
      <c r="B914" s="264"/>
      <c r="C914" s="264"/>
      <c r="D914" s="265"/>
      <c r="E914" s="614" t="s">
        <v>263</v>
      </c>
      <c r="F914" s="341" t="s">
        <v>264</v>
      </c>
    </row>
    <row r="915" spans="1:6" ht="14.25" thickBot="1">
      <c r="A915" s="423" t="s">
        <v>369</v>
      </c>
      <c r="B915" s="719"/>
      <c r="C915" s="719"/>
      <c r="D915" s="720"/>
      <c r="E915" s="616">
        <f>E916+E917</f>
        <v>0</v>
      </c>
      <c r="F915" s="616">
        <f>F916+F917</f>
        <v>0</v>
      </c>
    </row>
    <row r="916" spans="1:6">
      <c r="A916" s="745" t="s">
        <v>380</v>
      </c>
      <c r="B916" s="746"/>
      <c r="C916" s="746"/>
      <c r="D916" s="747"/>
      <c r="E916" s="279"/>
      <c r="F916" s="811"/>
    </row>
    <row r="917" spans="1:6" ht="14.25" thickBot="1">
      <c r="A917" s="812" t="s">
        <v>381</v>
      </c>
      <c r="B917" s="813"/>
      <c r="C917" s="813"/>
      <c r="D917" s="814"/>
      <c r="E917" s="622"/>
      <c r="F917" s="623"/>
    </row>
    <row r="918" spans="1:6" ht="14.25" thickBot="1">
      <c r="A918" s="423" t="s">
        <v>382</v>
      </c>
      <c r="B918" s="719"/>
      <c r="C918" s="719"/>
      <c r="D918" s="720"/>
      <c r="E918" s="616">
        <f>SUM(E919:E924)</f>
        <v>0</v>
      </c>
      <c r="F918" s="616">
        <f>SUM(F919:F924)</f>
        <v>0</v>
      </c>
    </row>
    <row r="919" spans="1:6">
      <c r="A919" s="748" t="s">
        <v>383</v>
      </c>
      <c r="B919" s="749"/>
      <c r="C919" s="749"/>
      <c r="D919" s="750"/>
      <c r="E919" s="235"/>
      <c r="F919" s="235"/>
    </row>
    <row r="920" spans="1:6">
      <c r="A920" s="727" t="s">
        <v>384</v>
      </c>
      <c r="B920" s="728"/>
      <c r="C920" s="728"/>
      <c r="D920" s="729"/>
      <c r="E920" s="235"/>
      <c r="F920" s="235"/>
    </row>
    <row r="921" spans="1:6">
      <c r="A921" s="727" t="s">
        <v>385</v>
      </c>
      <c r="B921" s="728"/>
      <c r="C921" s="728"/>
      <c r="D921" s="729"/>
      <c r="E921" s="241"/>
      <c r="F921" s="241"/>
    </row>
    <row r="922" spans="1:6">
      <c r="A922" s="727" t="s">
        <v>386</v>
      </c>
      <c r="B922" s="728"/>
      <c r="C922" s="728"/>
      <c r="D922" s="729"/>
      <c r="E922" s="241"/>
      <c r="F922" s="241"/>
    </row>
    <row r="923" spans="1:6">
      <c r="A923" s="727" t="s">
        <v>387</v>
      </c>
      <c r="B923" s="728"/>
      <c r="C923" s="728"/>
      <c r="D923" s="729"/>
      <c r="E923" s="241"/>
      <c r="F923" s="241"/>
    </row>
    <row r="924" spans="1:6" ht="14.25" thickBot="1">
      <c r="A924" s="815" t="s">
        <v>135</v>
      </c>
      <c r="B924" s="816"/>
      <c r="C924" s="816"/>
      <c r="D924" s="817"/>
      <c r="E924" s="241"/>
      <c r="F924" s="241"/>
    </row>
    <row r="925" spans="1:6" ht="14.25" thickBot="1">
      <c r="A925" s="437"/>
      <c r="B925" s="818"/>
      <c r="C925" s="818"/>
      <c r="D925" s="438"/>
      <c r="E925" s="417">
        <f>SUM(E915+E918)</f>
        <v>0</v>
      </c>
      <c r="F925" s="417">
        <f>SUM(F915+F918)</f>
        <v>0</v>
      </c>
    </row>
    <row r="941" spans="1:6" ht="15.75">
      <c r="A941" s="819" t="s">
        <v>388</v>
      </c>
      <c r="B941" s="819"/>
      <c r="C941" s="819"/>
      <c r="D941" s="819"/>
      <c r="E941" s="819"/>
      <c r="F941" s="819"/>
    </row>
    <row r="942" spans="1:6" ht="14.25" thickBot="1">
      <c r="A942" s="820"/>
      <c r="B942" s="258"/>
      <c r="C942" s="258"/>
      <c r="D942" s="258"/>
      <c r="E942" s="258"/>
      <c r="F942" s="258"/>
    </row>
    <row r="943" spans="1:6" ht="14.25" thickBot="1">
      <c r="A943" s="821" t="s">
        <v>389</v>
      </c>
      <c r="B943" s="822"/>
      <c r="C943" s="823" t="s">
        <v>390</v>
      </c>
      <c r="D943" s="824"/>
      <c r="E943" s="824"/>
      <c r="F943" s="825"/>
    </row>
    <row r="944" spans="1:6" ht="14.25" thickBot="1">
      <c r="A944" s="826"/>
      <c r="B944" s="827"/>
      <c r="C944" s="828" t="s">
        <v>391</v>
      </c>
      <c r="D944" s="829" t="s">
        <v>392</v>
      </c>
      <c r="E944" s="830" t="s">
        <v>265</v>
      </c>
      <c r="F944" s="829" t="s">
        <v>269</v>
      </c>
    </row>
    <row r="945" spans="1:6">
      <c r="A945" s="831" t="s">
        <v>393</v>
      </c>
      <c r="B945" s="344"/>
      <c r="C945" s="832">
        <f>SUM(C946:C948)</f>
        <v>0</v>
      </c>
      <c r="D945" s="832">
        <f>SUM(D946:D948)</f>
        <v>1260.75</v>
      </c>
      <c r="E945" s="832">
        <f>SUM(E946:E948)</f>
        <v>0</v>
      </c>
      <c r="F945" s="294">
        <f>SUM(F946:F948)</f>
        <v>8411.57</v>
      </c>
    </row>
    <row r="946" spans="1:6">
      <c r="A946" s="833" t="s">
        <v>394</v>
      </c>
      <c r="B946" s="348"/>
      <c r="C946" s="293"/>
      <c r="D946" s="235">
        <v>1260.75</v>
      </c>
      <c r="E946" s="234"/>
      <c r="F946" s="235">
        <v>8411.57</v>
      </c>
    </row>
    <row r="947" spans="1:6">
      <c r="A947" s="833" t="s">
        <v>395</v>
      </c>
      <c r="B947" s="348"/>
      <c r="C947" s="293"/>
      <c r="D947" s="235"/>
      <c r="E947" s="234"/>
      <c r="F947" s="235"/>
    </row>
    <row r="948" spans="1:6">
      <c r="A948" s="833" t="s">
        <v>395</v>
      </c>
      <c r="B948" s="348"/>
      <c r="C948" s="293"/>
      <c r="D948" s="235"/>
      <c r="E948" s="234"/>
      <c r="F948" s="235"/>
    </row>
    <row r="949" spans="1:6">
      <c r="A949" s="834" t="s">
        <v>396</v>
      </c>
      <c r="B949" s="450"/>
      <c r="C949" s="293"/>
      <c r="D949" s="235"/>
      <c r="E949" s="234"/>
      <c r="F949" s="235"/>
    </row>
    <row r="950" spans="1:6" ht="14.25" thickBot="1">
      <c r="A950" s="835" t="s">
        <v>397</v>
      </c>
      <c r="B950" s="366"/>
      <c r="C950" s="836"/>
      <c r="D950" s="241"/>
      <c r="E950" s="240"/>
      <c r="F950" s="241"/>
    </row>
    <row r="951" spans="1:6" ht="14.25" thickBot="1">
      <c r="A951" s="837" t="s">
        <v>136</v>
      </c>
      <c r="B951" s="838"/>
      <c r="C951" s="839">
        <f>C945+C949+C950</f>
        <v>0</v>
      </c>
      <c r="D951" s="839">
        <f>D945+D949+D950</f>
        <v>1260.75</v>
      </c>
      <c r="E951" s="839">
        <f>E945+E949+E950</f>
        <v>0</v>
      </c>
      <c r="F951" s="840">
        <f>F945+F949+F950</f>
        <v>8411.57</v>
      </c>
    </row>
    <row r="954" spans="1:6" ht="30" customHeight="1">
      <c r="A954" s="210" t="s">
        <v>398</v>
      </c>
      <c r="B954" s="210"/>
      <c r="C954" s="210"/>
      <c r="D954" s="210"/>
      <c r="E954" s="841"/>
      <c r="F954" s="841"/>
    </row>
    <row r="956" spans="1:6" ht="15">
      <c r="A956" s="303" t="s">
        <v>399</v>
      </c>
      <c r="B956" s="303"/>
      <c r="C956" s="303"/>
      <c r="D956" s="303"/>
    </row>
    <row r="957" spans="1:6" ht="14.25" thickBot="1">
      <c r="A957" s="212"/>
      <c r="B957" s="258"/>
      <c r="C957" s="258"/>
      <c r="D957" s="258"/>
    </row>
    <row r="958" spans="1:6" ht="51.75" thickBot="1">
      <c r="A958" s="359" t="s">
        <v>32</v>
      </c>
      <c r="B958" s="360"/>
      <c r="C958" s="308" t="s">
        <v>400</v>
      </c>
      <c r="D958" s="308" t="s">
        <v>401</v>
      </c>
    </row>
    <row r="959" spans="1:6" ht="14.25" thickBot="1">
      <c r="A959" s="483" t="s">
        <v>402</v>
      </c>
      <c r="B959" s="842"/>
      <c r="C959" s="843">
        <v>31</v>
      </c>
      <c r="D959" s="844">
        <v>30</v>
      </c>
    </row>
    <row r="962" spans="1:16" ht="24" customHeight="1">
      <c r="A962" s="303" t="s">
        <v>403</v>
      </c>
      <c r="B962" s="303"/>
      <c r="C962" s="303"/>
      <c r="D962" s="303"/>
      <c r="E962" s="303"/>
      <c r="F962" s="303"/>
    </row>
    <row r="963" spans="1:16" ht="16.5" thickBot="1">
      <c r="A963" s="258"/>
      <c r="B963" s="433"/>
      <c r="C963" s="433"/>
      <c r="D963" s="258"/>
      <c r="E963" s="258"/>
    </row>
    <row r="964" spans="1:16" ht="51.75" thickBot="1">
      <c r="A964" s="828" t="s">
        <v>404</v>
      </c>
      <c r="B964" s="829" t="s">
        <v>405</v>
      </c>
      <c r="C964" s="829" t="s">
        <v>151</v>
      </c>
      <c r="D964" s="218" t="s">
        <v>406</v>
      </c>
      <c r="E964" s="217" t="s">
        <v>407</v>
      </c>
      <c r="P964" s="13" t="s">
        <v>70</v>
      </c>
    </row>
    <row r="965" spans="1:16">
      <c r="A965" s="845" t="s">
        <v>80</v>
      </c>
      <c r="B965" s="250" t="s">
        <v>408</v>
      </c>
      <c r="C965" s="250"/>
      <c r="D965" s="251" t="s">
        <v>408</v>
      </c>
      <c r="E965" s="250" t="s">
        <v>408</v>
      </c>
    </row>
    <row r="966" spans="1:16">
      <c r="A966" s="846" t="s">
        <v>81</v>
      </c>
      <c r="B966" s="235"/>
      <c r="C966" s="235"/>
      <c r="D966" s="234"/>
      <c r="E966" s="235"/>
    </row>
    <row r="967" spans="1:16">
      <c r="A967" s="846" t="s">
        <v>409</v>
      </c>
      <c r="B967" s="235"/>
      <c r="C967" s="235"/>
      <c r="D967" s="234"/>
      <c r="E967" s="235"/>
    </row>
    <row r="968" spans="1:16">
      <c r="A968" s="846" t="s">
        <v>410</v>
      </c>
      <c r="B968" s="235"/>
      <c r="C968" s="235"/>
      <c r="D968" s="234"/>
      <c r="E968" s="235"/>
    </row>
    <row r="969" spans="1:16">
      <c r="A969" s="846" t="s">
        <v>411</v>
      </c>
      <c r="B969" s="235"/>
      <c r="C969" s="235"/>
      <c r="D969" s="234"/>
      <c r="E969" s="235"/>
    </row>
    <row r="970" spans="1:16">
      <c r="A970" s="846" t="s">
        <v>412</v>
      </c>
      <c r="B970" s="235"/>
      <c r="C970" s="235"/>
      <c r="D970" s="234"/>
      <c r="E970" s="235"/>
    </row>
    <row r="971" spans="1:16">
      <c r="A971" s="846" t="s">
        <v>413</v>
      </c>
      <c r="B971" s="235"/>
      <c r="C971" s="235"/>
      <c r="D971" s="234"/>
      <c r="E971" s="235"/>
    </row>
    <row r="972" spans="1:16" ht="14.25" thickBot="1">
      <c r="A972" s="847" t="s">
        <v>414</v>
      </c>
      <c r="B972" s="622"/>
      <c r="C972" s="622"/>
      <c r="D972" s="848"/>
      <c r="E972" s="622"/>
    </row>
    <row r="983" spans="1:5" ht="14.25">
      <c r="A983" s="583" t="s">
        <v>415</v>
      </c>
      <c r="B983" s="849"/>
      <c r="C983" s="849"/>
      <c r="D983" s="849"/>
      <c r="E983" s="849"/>
    </row>
    <row r="984" spans="1:5" ht="16.5" thickBot="1">
      <c r="A984" s="258"/>
      <c r="B984" s="433"/>
      <c r="C984" s="433"/>
      <c r="D984" s="258"/>
      <c r="E984" s="258"/>
    </row>
    <row r="985" spans="1:5" ht="63.75" thickBot="1">
      <c r="A985" s="850" t="s">
        <v>404</v>
      </c>
      <c r="B985" s="851" t="s">
        <v>405</v>
      </c>
      <c r="C985" s="851" t="s">
        <v>151</v>
      </c>
      <c r="D985" s="852" t="s">
        <v>416</v>
      </c>
      <c r="E985" s="853" t="s">
        <v>407</v>
      </c>
    </row>
    <row r="986" spans="1:5">
      <c r="A986" s="845" t="s">
        <v>80</v>
      </c>
      <c r="B986" s="250" t="s">
        <v>408</v>
      </c>
      <c r="C986" s="250"/>
      <c r="D986" s="251" t="s">
        <v>408</v>
      </c>
      <c r="E986" s="250" t="s">
        <v>408</v>
      </c>
    </row>
    <row r="987" spans="1:5">
      <c r="A987" s="846" t="s">
        <v>81</v>
      </c>
      <c r="B987" s="235"/>
      <c r="C987" s="235"/>
      <c r="D987" s="234"/>
      <c r="E987" s="235"/>
    </row>
    <row r="988" spans="1:5">
      <c r="A988" s="846" t="s">
        <v>409</v>
      </c>
      <c r="B988" s="235"/>
      <c r="C988" s="235"/>
      <c r="D988" s="234"/>
      <c r="E988" s="235"/>
    </row>
    <row r="989" spans="1:5">
      <c r="A989" s="846" t="s">
        <v>410</v>
      </c>
      <c r="B989" s="235"/>
      <c r="C989" s="235"/>
      <c r="D989" s="234"/>
      <c r="E989" s="235"/>
    </row>
    <row r="990" spans="1:5">
      <c r="A990" s="846" t="s">
        <v>411</v>
      </c>
      <c r="B990" s="235"/>
      <c r="C990" s="235"/>
      <c r="D990" s="234"/>
      <c r="E990" s="235"/>
    </row>
    <row r="991" spans="1:5">
      <c r="A991" s="846" t="s">
        <v>412</v>
      </c>
      <c r="B991" s="235"/>
      <c r="C991" s="235"/>
      <c r="D991" s="234"/>
      <c r="E991" s="235"/>
    </row>
    <row r="992" spans="1:5">
      <c r="A992" s="846" t="s">
        <v>413</v>
      </c>
      <c r="B992" s="235"/>
      <c r="C992" s="235"/>
      <c r="D992" s="234"/>
      <c r="E992" s="235"/>
    </row>
    <row r="993" spans="1:7" ht="14.25" thickBot="1">
      <c r="A993" s="847" t="s">
        <v>414</v>
      </c>
      <c r="B993" s="622"/>
      <c r="C993" s="622"/>
      <c r="D993" s="848"/>
      <c r="E993" s="622"/>
    </row>
    <row r="1001" spans="1:7" ht="15">
      <c r="A1001" s="854"/>
      <c r="B1001" s="854"/>
      <c r="C1001" s="855"/>
      <c r="D1001" s="856"/>
      <c r="E1001" s="854"/>
      <c r="F1001" s="854"/>
    </row>
    <row r="1002" spans="1:7" ht="30">
      <c r="A1002" s="857" t="s">
        <v>417</v>
      </c>
      <c r="B1002" s="857"/>
      <c r="C1002" s="855"/>
      <c r="D1002" s="856"/>
      <c r="E1002" s="857"/>
      <c r="F1002" s="856" t="s">
        <v>418</v>
      </c>
      <c r="G1002" s="856"/>
    </row>
    <row r="1003" spans="1:7" ht="15">
      <c r="A1003" s="857" t="s">
        <v>419</v>
      </c>
      <c r="B1003" s="339"/>
      <c r="C1003" s="856" t="s">
        <v>420</v>
      </c>
      <c r="D1003" s="858"/>
      <c r="E1003" s="857"/>
      <c r="F1003" s="856" t="s">
        <v>421</v>
      </c>
      <c r="G1003" s="856"/>
    </row>
  </sheetData>
  <mergeCells count="416">
    <mergeCell ref="C1003:D1003"/>
    <mergeCell ref="F1003:G1003"/>
    <mergeCell ref="A956:D956"/>
    <mergeCell ref="A958:B958"/>
    <mergeCell ref="A959:B959"/>
    <mergeCell ref="A962:F962"/>
    <mergeCell ref="C1001:D1001"/>
    <mergeCell ref="C1002:D1002"/>
    <mergeCell ref="F1002:G1002"/>
    <mergeCell ref="A947:B947"/>
    <mergeCell ref="A948:B948"/>
    <mergeCell ref="A949:B949"/>
    <mergeCell ref="A950:B950"/>
    <mergeCell ref="A951:B951"/>
    <mergeCell ref="A954:F954"/>
    <mergeCell ref="A925:D925"/>
    <mergeCell ref="A941:F941"/>
    <mergeCell ref="A943:B944"/>
    <mergeCell ref="C943:F943"/>
    <mergeCell ref="A945:B945"/>
    <mergeCell ref="A946:B946"/>
    <mergeCell ref="A919:D919"/>
    <mergeCell ref="A920:D920"/>
    <mergeCell ref="A921:D921"/>
    <mergeCell ref="A922:D922"/>
    <mergeCell ref="A923:D923"/>
    <mergeCell ref="A924:D924"/>
    <mergeCell ref="A912:C912"/>
    <mergeCell ref="A914:D914"/>
    <mergeCell ref="A915:D915"/>
    <mergeCell ref="A916:D916"/>
    <mergeCell ref="A917:D917"/>
    <mergeCell ref="A918:D918"/>
    <mergeCell ref="A904:D904"/>
    <mergeCell ref="A905:D905"/>
    <mergeCell ref="A906:D906"/>
    <mergeCell ref="A907:D907"/>
    <mergeCell ref="A908:D908"/>
    <mergeCell ref="A909:D909"/>
    <mergeCell ref="A898:D898"/>
    <mergeCell ref="A899:D899"/>
    <mergeCell ref="A900:D900"/>
    <mergeCell ref="A901:D901"/>
    <mergeCell ref="A902:D902"/>
    <mergeCell ref="A903:D903"/>
    <mergeCell ref="A864:D864"/>
    <mergeCell ref="A865:D865"/>
    <mergeCell ref="A866:D866"/>
    <mergeCell ref="A867:D867"/>
    <mergeCell ref="A896:D896"/>
    <mergeCell ref="A897:D897"/>
    <mergeCell ref="A858:D858"/>
    <mergeCell ref="A859:D859"/>
    <mergeCell ref="A860:D860"/>
    <mergeCell ref="A861:D861"/>
    <mergeCell ref="A862:D862"/>
    <mergeCell ref="A863:D863"/>
    <mergeCell ref="A851:D851"/>
    <mergeCell ref="A853:D853"/>
    <mergeCell ref="A854:D854"/>
    <mergeCell ref="A855:D855"/>
    <mergeCell ref="A856:D856"/>
    <mergeCell ref="A857:D857"/>
    <mergeCell ref="A822:D822"/>
    <mergeCell ref="A823:D823"/>
    <mergeCell ref="A824:D824"/>
    <mergeCell ref="A825:D825"/>
    <mergeCell ref="A826:D826"/>
    <mergeCell ref="A827:D827"/>
    <mergeCell ref="A816:D816"/>
    <mergeCell ref="A817:D817"/>
    <mergeCell ref="A818:D818"/>
    <mergeCell ref="A819:D819"/>
    <mergeCell ref="A820:D820"/>
    <mergeCell ref="A821:D821"/>
    <mergeCell ref="A810:D810"/>
    <mergeCell ref="A811:D811"/>
    <mergeCell ref="A812:D812"/>
    <mergeCell ref="A813:D813"/>
    <mergeCell ref="A814:D814"/>
    <mergeCell ref="A815:D815"/>
    <mergeCell ref="A774:B774"/>
    <mergeCell ref="A775:B775"/>
    <mergeCell ref="A776:B776"/>
    <mergeCell ref="A777:B777"/>
    <mergeCell ref="A778:B778"/>
    <mergeCell ref="A808:C808"/>
    <mergeCell ref="A768:B768"/>
    <mergeCell ref="A769:B769"/>
    <mergeCell ref="A770:B770"/>
    <mergeCell ref="A771:B771"/>
    <mergeCell ref="A772:B772"/>
    <mergeCell ref="A773:B773"/>
    <mergeCell ref="A759:D759"/>
    <mergeCell ref="A760:D760"/>
    <mergeCell ref="A761:D761"/>
    <mergeCell ref="A762:D762"/>
    <mergeCell ref="A764:D764"/>
    <mergeCell ref="A766:B766"/>
    <mergeCell ref="C766:C767"/>
    <mergeCell ref="D766:D767"/>
    <mergeCell ref="A767:B767"/>
    <mergeCell ref="A753:D753"/>
    <mergeCell ref="A754:D754"/>
    <mergeCell ref="A755:D755"/>
    <mergeCell ref="A756:D756"/>
    <mergeCell ref="A757:D757"/>
    <mergeCell ref="A758:D758"/>
    <mergeCell ref="A747:D747"/>
    <mergeCell ref="A748:D748"/>
    <mergeCell ref="A749:D749"/>
    <mergeCell ref="A750:D750"/>
    <mergeCell ref="A751:D751"/>
    <mergeCell ref="A752:D752"/>
    <mergeCell ref="A741:D741"/>
    <mergeCell ref="A742:D742"/>
    <mergeCell ref="A743:D743"/>
    <mergeCell ref="A744:D744"/>
    <mergeCell ref="A745:D745"/>
    <mergeCell ref="A746:D746"/>
    <mergeCell ref="A735:D735"/>
    <mergeCell ref="A736:D736"/>
    <mergeCell ref="A737:D737"/>
    <mergeCell ref="A738:D738"/>
    <mergeCell ref="A739:D739"/>
    <mergeCell ref="A740:D740"/>
    <mergeCell ref="A729:D729"/>
    <mergeCell ref="A730:D730"/>
    <mergeCell ref="A731:D731"/>
    <mergeCell ref="A732:D732"/>
    <mergeCell ref="A733:D733"/>
    <mergeCell ref="A734:D734"/>
    <mergeCell ref="A723:D723"/>
    <mergeCell ref="A724:D724"/>
    <mergeCell ref="A725:D725"/>
    <mergeCell ref="A726:D726"/>
    <mergeCell ref="A727:D727"/>
    <mergeCell ref="A728:D728"/>
    <mergeCell ref="A716:C716"/>
    <mergeCell ref="A718:D718"/>
    <mergeCell ref="A719:D719"/>
    <mergeCell ref="A720:D720"/>
    <mergeCell ref="A721:D721"/>
    <mergeCell ref="A722:D722"/>
    <mergeCell ref="A699:I699"/>
    <mergeCell ref="A701:E701"/>
    <mergeCell ref="A702:B702"/>
    <mergeCell ref="C702:D702"/>
    <mergeCell ref="A703:B703"/>
    <mergeCell ref="C703:D703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5:E325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8:C288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8:G248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&amp;C&amp;"Arial,Pogrubiony"Przedszkole Nr 58 im. Czesława Janczarskiego,ul. Batalionu Pięść 4  01-406 Warszawa&amp;"Arial,Normalny"
Informacja dodatkowa do sprawozdania finansowego za rok obrotowy zakończony 31 grudnia 2021 r.
II. Dodatkowe informacje i objaśnienia</oddHeader>
  </headerFooter>
  <rowBreaks count="2" manualBreakCount="2">
    <brk id="247" max="16383" man="1"/>
    <brk id="7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P58</vt:lpstr>
      <vt:lpstr>'P58'!Obszar_wydruku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2022-05-06T11:22:10Z</dcterms:created>
  <dcterms:modified xsi:type="dcterms:W3CDTF">2022-05-06T11:23:50Z</dcterms:modified>
</cp:coreProperties>
</file>