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166\2021\"/>
    </mc:Choice>
  </mc:AlternateContent>
  <bookViews>
    <workbookView xWindow="0" yWindow="0" windowWidth="24000" windowHeight="8835"/>
  </bookViews>
  <sheets>
    <sheet name="SP166" sheetId="1" r:id="rId1"/>
  </sheets>
  <definedNames>
    <definedName name="Z_7E62200B_35D6_48C0_8C12_038D061E8DD3_.wvu.Rows" localSheetId="0" hidden="1">'SP166'!$599:$622,'SP166'!$645:$649,'SP166'!$651:$673,'SP166'!$742:$745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2" i="1" l="1"/>
  <c r="C982" i="1"/>
  <c r="F976" i="1"/>
  <c r="F982" i="1" s="1"/>
  <c r="E976" i="1"/>
  <c r="E982" i="1" s="1"/>
  <c r="D976" i="1"/>
  <c r="C976" i="1"/>
  <c r="F949" i="1"/>
  <c r="E949" i="1"/>
  <c r="F946" i="1"/>
  <c r="F956" i="1" s="1"/>
  <c r="E946" i="1"/>
  <c r="E956" i="1" s="1"/>
  <c r="F932" i="1"/>
  <c r="E932" i="1"/>
  <c r="F929" i="1"/>
  <c r="F940" i="1" s="1"/>
  <c r="E929" i="1"/>
  <c r="E940" i="1" s="1"/>
  <c r="F892" i="1"/>
  <c r="E892" i="1"/>
  <c r="F888" i="1"/>
  <c r="E888" i="1"/>
  <c r="F886" i="1"/>
  <c r="F898" i="1" s="1"/>
  <c r="E886" i="1"/>
  <c r="E898" i="1" s="1"/>
  <c r="E858" i="1"/>
  <c r="F847" i="1"/>
  <c r="E847" i="1"/>
  <c r="F842" i="1"/>
  <c r="F858" i="1" s="1"/>
  <c r="E842" i="1"/>
  <c r="D809" i="1"/>
  <c r="C809" i="1"/>
  <c r="F778" i="1"/>
  <c r="E778" i="1"/>
  <c r="F775" i="1"/>
  <c r="E775" i="1"/>
  <c r="F772" i="1"/>
  <c r="E772" i="1"/>
  <c r="F764" i="1"/>
  <c r="F763" i="1" s="1"/>
  <c r="E764" i="1"/>
  <c r="E763" i="1" s="1"/>
  <c r="E793" i="1" s="1"/>
  <c r="F750" i="1"/>
  <c r="E750" i="1"/>
  <c r="C691" i="1"/>
  <c r="B691" i="1"/>
  <c r="C685" i="1"/>
  <c r="C684" i="1" s="1"/>
  <c r="B685" i="1"/>
  <c r="B684" i="1" s="1"/>
  <c r="C681" i="1"/>
  <c r="B681" i="1"/>
  <c r="C678" i="1"/>
  <c r="C677" i="1" s="1"/>
  <c r="B678" i="1"/>
  <c r="B677" i="1" s="1"/>
  <c r="D582" i="1"/>
  <c r="C582" i="1"/>
  <c r="D581" i="1"/>
  <c r="D590" i="1" s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C553" i="1"/>
  <c r="C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B544" i="1"/>
  <c r="B553" i="1" s="1"/>
  <c r="B559" i="1" s="1"/>
  <c r="D517" i="1"/>
  <c r="C517" i="1"/>
  <c r="C510" i="1"/>
  <c r="D505" i="1"/>
  <c r="C505" i="1"/>
  <c r="D497" i="1"/>
  <c r="D510" i="1" s="1"/>
  <c r="C497" i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E103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8" i="1" s="1"/>
  <c r="C62" i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G29" i="1"/>
  <c r="E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G22" i="1"/>
  <c r="F22" i="1"/>
  <c r="F29" i="1" s="1"/>
  <c r="F37" i="1" s="1"/>
  <c r="E22" i="1"/>
  <c r="D22" i="1"/>
  <c r="D29" i="1" s="1"/>
  <c r="C22" i="1"/>
  <c r="C29" i="1" s="1"/>
  <c r="B22" i="1"/>
  <c r="B29" i="1" s="1"/>
  <c r="I21" i="1"/>
  <c r="F19" i="1"/>
  <c r="I18" i="1"/>
  <c r="I17" i="1"/>
  <c r="I16" i="1"/>
  <c r="H16" i="1"/>
  <c r="H19" i="1" s="1"/>
  <c r="H37" i="1" s="1"/>
  <c r="G16" i="1"/>
  <c r="G19" i="1" s="1"/>
  <c r="G37" i="1" s="1"/>
  <c r="F16" i="1"/>
  <c r="E16" i="1"/>
  <c r="D16" i="1"/>
  <c r="C16" i="1"/>
  <c r="B16" i="1"/>
  <c r="I15" i="1"/>
  <c r="I14" i="1"/>
  <c r="I13" i="1"/>
  <c r="I12" i="1" s="1"/>
  <c r="E13" i="1"/>
  <c r="E12" i="1" s="1"/>
  <c r="E19" i="1" s="1"/>
  <c r="E37" i="1" s="1"/>
  <c r="H12" i="1"/>
  <c r="G12" i="1"/>
  <c r="F12" i="1"/>
  <c r="D12" i="1"/>
  <c r="D19" i="1" s="1"/>
  <c r="C12" i="1"/>
  <c r="C19" i="1" s="1"/>
  <c r="B12" i="1"/>
  <c r="B19" i="1" s="1"/>
  <c r="I11" i="1"/>
  <c r="I36" i="1" s="1"/>
  <c r="C37" i="1" l="1"/>
  <c r="D37" i="1"/>
  <c r="I559" i="1"/>
  <c r="E110" i="1"/>
  <c r="F793" i="1"/>
  <c r="I19" i="1"/>
  <c r="I37" i="1" s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<sst xmlns="http://schemas.openxmlformats.org/spreadsheetml/2006/main" count="639" uniqueCount="422">
  <si>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</si>
  <si>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</si>
  <si>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</si>
  <si>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</si>
  <si>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</si>
  <si>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</si>
  <si>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</si>
  <si>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</si>
  <si>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</si>
  <si>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</si>
  <si>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</si>
  <si>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</si>
  <si>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</si>
  <si>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</si>
  <si>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</si>
  <si>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</si>
  <si>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</si>
  <si>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</si>
  <si>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</si>
  <si>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</si>
  <si>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</si>
  <si>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</si>
  <si>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</si>
  <si>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</si>
  <si>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</si>
  <si>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</si>
  <si>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</si>
  <si>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</si>
  <si>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</si>
  <si>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</si>
  <si>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</si>
  <si>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</si>
  <si>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</si>
  <si>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</si>
  <si>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</si>
  <si>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</si>
  <si>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</si>
  <si>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</si>
  <si>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</si>
  <si>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</si>
  <si>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</si>
  <si>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</si>
  <si>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</si>
  <si>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</si>
  <si>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</si>
  <si>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</si>
  <si>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</si>
  <si>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</si>
  <si>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</si>
  <si>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</si>
  <si>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</si>
  <si>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</si>
  <si>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</si>
  <si>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</si>
  <si>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</si>
  <si>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</si>
  <si>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</si>
  <si>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</si>
  <si>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</si>
  <si>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</si>
  <si>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</si>
  <si>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</si>
  <si>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</si>
  <si>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</si>
  <si>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</si>
  <si>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</si>
  <si>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</si>
  <si>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</si>
  <si>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</si>
  <si>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</si>
  <si>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</si>
  <si>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</si>
  <si>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</si>
  <si>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</si>
  <si>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</si>
  <si>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</si>
  <si>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</si>
  <si>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</si>
  <si>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</si>
  <si>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</si>
  <si>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</si>
  <si>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</si>
  <si>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</si>
  <si>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</si>
  <si>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</si>
  <si>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</si>
  <si>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</si>
  <si>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</si>
  <si>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</si>
  <si>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</si>
  <si>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</si>
  <si>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</si>
  <si>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</si>
  <si>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</si>
  <si>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</si>
  <si>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</si>
  <si>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</si>
  <si>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</si>
  <si>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</si>
  <si>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</si>
  <si>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</si>
  <si>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</si>
  <si>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</si>
  <si>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</si>
  <si>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</si>
  <si>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</si>
  <si>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</si>
  <si>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</si>
  <si>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</si>
  <si>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</si>
  <si>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</si>
  <si>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</si>
  <si>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</si>
  <si>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</si>
  <si>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</si>
  <si>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</si>
  <si>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</si>
  <si>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</si>
  <si>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</si>
  <si>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</si>
  <si>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</si>
  <si>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</si>
  <si>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</si>
  <si>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</si>
  <si>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</si>
  <si>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</si>
  <si>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</si>
  <si>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</si>
  <si>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</si>
  <si>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</si>
  <si>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</si>
  <si>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</si>
  <si>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</si>
  <si>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</si>
  <si>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</si>
  <si>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</si>
  <si>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</si>
  <si>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</si>
  <si>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</si>
  <si>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</si>
  <si>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</si>
  <si>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</si>
  <si>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</si>
  <si>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</si>
  <si>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</si>
  <si>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</si>
  <si>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</si>
  <si>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</si>
  <si>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</si>
  <si>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</si>
  <si>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</si>
  <si>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</si>
  <si>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</si>
  <si>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</si>
  <si>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</si>
  <si>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</si>
  <si>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</si>
  <si>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</si>
  <si>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</si>
  <si>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</si>
  <si>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</si>
  <si>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</si>
  <si>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</si>
  <si>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</si>
  <si>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</si>
  <si>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</si>
  <si>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</si>
  <si>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</si>
  <si>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</si>
  <si>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</si>
  <si>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</si>
  <si>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</si>
  <si>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</si>
  <si>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</si>
  <si>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</si>
  <si>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</si>
  <si>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</si>
  <si>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</si>
  <si>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</si>
  <si>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</si>
  <si>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</si>
  <si>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</si>
  <si>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</si>
  <si>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</si>
  <si>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</si>
  <si>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</si>
  <si>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</si>
  <si>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</si>
  <si>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</si>
  <si>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</si>
  <si>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</si>
  <si>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</si>
  <si>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</si>
  <si>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</si>
  <si>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</si>
  <si>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</si>
  <si>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</si>
  <si>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</si>
  <si>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</si>
  <si>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</si>
  <si>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</si>
  <si>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</si>
  <si>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</si>
  <si>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</si>
  <si>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</si>
  <si>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</si>
  <si>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</si>
  <si>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</si>
  <si>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</si>
  <si>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</si>
  <si>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</si>
  <si>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</si>
  <si>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</si>
  <si>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</si>
  <si>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</si>
  <si>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</si>
  <si>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</si>
  <si>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</si>
  <si>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</si>
  <si>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</si>
  <si>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</si>
  <si>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</si>
  <si>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</si>
  <si>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</si>
  <si>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</si>
  <si>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</si>
  <si>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</si>
  <si>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</si>
  <si>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</si>
  <si>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</si>
  <si>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</si>
  <si>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</si>
  <si>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</si>
  <si>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</si>
  <si>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</si>
  <si>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</si>
  <si>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</si>
  <si>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</si>
  <si>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</si>
  <si>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</si>
  <si>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</si>
  <si>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</si>
  <si>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</si>
  <si>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</si>
  <si>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</si>
  <si>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</si>
  <si>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</si>
  <si>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</si>
  <si>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</si>
  <si>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</si>
  <si>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</si>
  <si>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</si>
  <si>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</si>
  <si>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</si>
  <si>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</si>
  <si>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</si>
  <si>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</si>
  <si>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</si>
  <si>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</si>
  <si>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</si>
  <si>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</si>
  <si>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</si>
  <si>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</si>
  <si>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</si>
  <si>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</si>
  <si>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</si>
  <si>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</si>
  <si>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z dnia 2.03.2020 o szczególnych rozwiązaniach związanych z zapobieganiem, przeciwdziałaniem i zwalczaniem COVID-19 (Dz.U. z 2020r.poz.374, z późn.zm.)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</si>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</sst>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4"/>
  <sheetViews>
    <sheetView tabSelected="1" view="pageLayout" topLeftCell="A986" zoomScale="90" zoomScaleNormal="100" zoomScalePageLayoutView="90" workbookViewId="0">
      <selection activeCell="A728" sqref="A728:XFD728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4957118.29</v>
      </c>
      <c r="E11" s="39">
        <v>542630.28</v>
      </c>
      <c r="F11" s="39"/>
      <c r="G11" s="39">
        <v>430474.42</v>
      </c>
      <c r="H11" s="39"/>
      <c r="I11" s="40">
        <f>SUM(B11:H11)</f>
        <v>5930222.9900000002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43785.95</v>
      </c>
      <c r="F12" s="42">
        <f t="shared" si="0"/>
        <v>0</v>
      </c>
      <c r="G12" s="42">
        <f t="shared" si="0"/>
        <v>29246.52</v>
      </c>
      <c r="H12" s="42">
        <f t="shared" si="0"/>
        <v>0</v>
      </c>
      <c r="I12" s="40">
        <f t="shared" si="0"/>
        <v>73032.47</v>
      </c>
    </row>
    <row r="13" spans="1:10">
      <c r="A13" s="43" t="s">
        <v>16</v>
      </c>
      <c r="B13" s="44"/>
      <c r="C13" s="44"/>
      <c r="D13" s="44"/>
      <c r="E13" s="45">
        <f>4500+39285.95</f>
        <v>43785.95</v>
      </c>
      <c r="F13" s="45"/>
      <c r="G13" s="45">
        <v>29246.52</v>
      </c>
      <c r="H13" s="45"/>
      <c r="I13" s="46">
        <f>SUM(B13:H13)</f>
        <v>73032.47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4957118.29</v>
      </c>
      <c r="E19" s="42">
        <f t="shared" si="2"/>
        <v>586416.23</v>
      </c>
      <c r="F19" s="42">
        <f t="shared" si="2"/>
        <v>0</v>
      </c>
      <c r="G19" s="42">
        <f t="shared" si="2"/>
        <v>459720.94</v>
      </c>
      <c r="H19" s="42">
        <f t="shared" si="2"/>
        <v>0</v>
      </c>
      <c r="I19" s="40">
        <f t="shared" si="2"/>
        <v>6003255.46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3853770.58</v>
      </c>
      <c r="E21" s="39">
        <v>542630.28</v>
      </c>
      <c r="F21" s="39">
        <v>0</v>
      </c>
      <c r="G21" s="39">
        <v>425082.2</v>
      </c>
      <c r="H21" s="39"/>
      <c r="I21" s="40">
        <f>SUM(B21:H21)</f>
        <v>4821483.0600000005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107063.38</v>
      </c>
      <c r="E22" s="42">
        <f t="shared" si="3"/>
        <v>43785.95</v>
      </c>
      <c r="F22" s="42">
        <f t="shared" si="3"/>
        <v>0</v>
      </c>
      <c r="G22" s="42">
        <f t="shared" si="3"/>
        <v>32018.440000000002</v>
      </c>
      <c r="H22" s="42">
        <f t="shared" si="3"/>
        <v>0</v>
      </c>
      <c r="I22" s="40">
        <f t="shared" si="3"/>
        <v>182867.77000000002</v>
      </c>
    </row>
    <row r="23" spans="1:9">
      <c r="A23" s="43" t="s">
        <v>23</v>
      </c>
      <c r="B23" s="45"/>
      <c r="C23" s="45"/>
      <c r="D23" s="45">
        <v>107063.38</v>
      </c>
      <c r="E23" s="45"/>
      <c r="F23" s="45"/>
      <c r="G23" s="45">
        <v>2771.92</v>
      </c>
      <c r="H23" s="44"/>
      <c r="I23" s="46">
        <f t="shared" ref="I23:I28" si="4">SUM(B23:H23)</f>
        <v>109835.3</v>
      </c>
    </row>
    <row r="24" spans="1:9">
      <c r="A24" s="43" t="s">
        <v>17</v>
      </c>
      <c r="B24" s="44"/>
      <c r="C24" s="44"/>
      <c r="D24" s="45"/>
      <c r="E24" s="45">
        <v>43785.95</v>
      </c>
      <c r="F24" s="45"/>
      <c r="G24" s="45">
        <v>29246.52</v>
      </c>
      <c r="H24" s="44"/>
      <c r="I24" s="46">
        <f t="shared" si="4"/>
        <v>73032.47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3960833.96</v>
      </c>
      <c r="E29" s="42">
        <f t="shared" si="6"/>
        <v>586416.23</v>
      </c>
      <c r="F29" s="42">
        <f t="shared" si="6"/>
        <v>0</v>
      </c>
      <c r="G29" s="42">
        <f t="shared" si="6"/>
        <v>457100.64</v>
      </c>
      <c r="H29" s="42">
        <f t="shared" si="6"/>
        <v>0</v>
      </c>
      <c r="I29" s="40">
        <f t="shared" si="6"/>
        <v>5004350.83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1103347.71</v>
      </c>
      <c r="E36" s="52">
        <f>E11-E21-E31</f>
        <v>0</v>
      </c>
      <c r="F36" s="52">
        <f t="shared" si="8"/>
        <v>0</v>
      </c>
      <c r="G36" s="52">
        <f t="shared" si="8"/>
        <v>5392.2199999999721</v>
      </c>
      <c r="H36" s="52">
        <f t="shared" si="8"/>
        <v>0</v>
      </c>
      <c r="I36" s="53">
        <f t="shared" si="8"/>
        <v>1108739.9299999997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996284.33000000007</v>
      </c>
      <c r="E37" s="56">
        <f t="shared" si="9"/>
        <v>0</v>
      </c>
      <c r="F37" s="56">
        <f t="shared" si="9"/>
        <v>0</v>
      </c>
      <c r="G37" s="56">
        <f t="shared" si="9"/>
        <v>2620.2999999999884</v>
      </c>
      <c r="H37" s="56">
        <f t="shared" si="9"/>
        <v>0</v>
      </c>
      <c r="I37" s="57">
        <f t="shared" si="9"/>
        <v>998904.62999999989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26304.95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26304.95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26304.95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26304.95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10826.78</v>
      </c>
      <c r="F238" s="235">
        <v>86.26</v>
      </c>
      <c r="G238" s="235">
        <v>3035.91</v>
      </c>
      <c r="H238" s="235"/>
      <c r="I238" s="292">
        <f>E238+F238-G238-H238</f>
        <v>7877.130000000001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10826.78</v>
      </c>
      <c r="F241" s="300">
        <f>F236+F238+F240</f>
        <v>86.26</v>
      </c>
      <c r="G241" s="300">
        <f>G236+G238+G240</f>
        <v>3035.91</v>
      </c>
      <c r="H241" s="300">
        <f>H236+H238+H240</f>
        <v>0</v>
      </c>
      <c r="I241" s="301">
        <f>I236+I238+I240</f>
        <v>7877.130000000001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2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400.5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>
        <v>400.5</v>
      </c>
    </row>
    <row r="469" spans="1:4" ht="14.25" thickBot="1">
      <c r="A469" s="437" t="s">
        <v>197</v>
      </c>
      <c r="B469" s="438"/>
      <c r="C469" s="416">
        <f>SUM(C470:C479)</f>
        <v>2920.6</v>
      </c>
      <c r="D469" s="417">
        <f>SUM(D470:D479)</f>
        <v>1149.48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>
        <v>54.12</v>
      </c>
      <c r="D473" s="448">
        <v>504.64</v>
      </c>
    </row>
    <row r="474" spans="1:4" ht="24.75" customHeight="1">
      <c r="A474" s="449" t="s">
        <v>192</v>
      </c>
      <c r="B474" s="450"/>
      <c r="C474" s="398">
        <v>2866.48</v>
      </c>
      <c r="D474" s="448">
        <v>190.35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>
        <v>454.49</v>
      </c>
    </row>
    <row r="480" spans="1:4" ht="14.25" thickBot="1">
      <c r="A480" s="456" t="s">
        <v>12</v>
      </c>
      <c r="B480" s="457"/>
      <c r="C480" s="458">
        <f>C458+C469</f>
        <v>2920.6</v>
      </c>
      <c r="D480" s="301">
        <f>D458+D469</f>
        <v>1549.98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/>
      <c r="D516" s="350"/>
    </row>
    <row r="517" spans="1:5" ht="14.25" thickBot="1">
      <c r="A517" s="437" t="s">
        <v>96</v>
      </c>
      <c r="B517" s="438"/>
      <c r="C517" s="417">
        <f>SUM(C516:C516)</f>
        <v>0</v>
      </c>
      <c r="D517" s="417">
        <f>SUM(D516:D516)</f>
        <v>0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111468.16</v>
      </c>
      <c r="D523" s="485">
        <v>48198.41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2864.24</v>
      </c>
      <c r="D578" s="567">
        <v>4431.72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77.88</v>
      </c>
      <c r="D581" s="573">
        <f>D582+D585+D586+D587+D588</f>
        <v>48.38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>
        <v>5998.28</v>
      </c>
      <c r="D583" s="402">
        <v>5998.28</v>
      </c>
    </row>
    <row r="584" spans="1:9" ht="25.5" customHeight="1">
      <c r="A584" s="577" t="s">
        <v>247</v>
      </c>
      <c r="B584" s="578"/>
      <c r="C584" s="402">
        <v>5998.28</v>
      </c>
      <c r="D584" s="402">
        <v>5998.28</v>
      </c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77.88</v>
      </c>
      <c r="D588" s="350">
        <v>48.38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2942.12</v>
      </c>
      <c r="D590" s="356">
        <f>SUM(D578+D579+D580+D581+D589)</f>
        <v>4480.1000000000004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0</v>
      </c>
      <c r="C677" s="616">
        <f>C678+C681</f>
        <v>0</v>
      </c>
    </row>
    <row r="678" spans="1:3">
      <c r="A678" s="617" t="s">
        <v>266</v>
      </c>
      <c r="B678" s="618">
        <f>SUM(B680:B680)</f>
        <v>0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.25" thickBot="1">
      <c r="A680" s="619" t="s">
        <v>267</v>
      </c>
      <c r="B680" s="235">
        <v>0</v>
      </c>
      <c r="C680" s="236">
        <v>0</v>
      </c>
    </row>
    <row r="681" spans="1:3">
      <c r="A681" s="617" t="s">
        <v>268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0"/>
    </row>
    <row r="683" spans="1:3" ht="14.25" thickBot="1">
      <c r="A683" s="621"/>
      <c r="B683" s="382"/>
      <c r="C683" s="620"/>
    </row>
    <row r="684" spans="1:3" ht="14.25" thickBot="1">
      <c r="A684" s="615" t="s">
        <v>269</v>
      </c>
      <c r="B684" s="616">
        <f>B685+B691</f>
        <v>13350.75</v>
      </c>
      <c r="C684" s="616">
        <f>C685+C691</f>
        <v>60000</v>
      </c>
    </row>
    <row r="685" spans="1:3">
      <c r="A685" s="622" t="s">
        <v>266</v>
      </c>
      <c r="B685" s="623">
        <f>SUM(B687:B690)</f>
        <v>13350.75</v>
      </c>
      <c r="C685" s="623">
        <f>SUM(C687:C690)</f>
        <v>60000</v>
      </c>
    </row>
    <row r="686" spans="1:3">
      <c r="A686" s="621" t="s">
        <v>50</v>
      </c>
      <c r="B686" s="235"/>
      <c r="C686" s="236"/>
    </row>
    <row r="687" spans="1:3" ht="38.25">
      <c r="A687" s="624" t="s">
        <v>270</v>
      </c>
      <c r="B687" s="235">
        <v>2353</v>
      </c>
      <c r="C687" s="236"/>
    </row>
    <row r="688" spans="1:3" ht="165.75">
      <c r="A688" s="624" t="s">
        <v>271</v>
      </c>
      <c r="B688" s="235">
        <v>10997.75</v>
      </c>
      <c r="C688" s="236"/>
    </row>
    <row r="689" spans="1:9" ht="38.25">
      <c r="A689" s="625" t="s">
        <v>272</v>
      </c>
      <c r="B689" s="241"/>
      <c r="C689" s="242"/>
    </row>
    <row r="690" spans="1:9" ht="102.75" thickBot="1">
      <c r="A690" s="626" t="s">
        <v>273</v>
      </c>
      <c r="B690" s="627"/>
      <c r="C690" s="628">
        <v>60000</v>
      </c>
    </row>
    <row r="691" spans="1:9">
      <c r="A691" s="629" t="s">
        <v>268</v>
      </c>
      <c r="B691" s="286">
        <f>SUM(B693:B695)</f>
        <v>0</v>
      </c>
      <c r="C691" s="286">
        <f>SUM(C693:C695)</f>
        <v>0</v>
      </c>
    </row>
    <row r="692" spans="1:9">
      <c r="A692" s="621" t="s">
        <v>50</v>
      </c>
      <c r="B692" s="235"/>
      <c r="C692" s="235"/>
    </row>
    <row r="693" spans="1:9">
      <c r="A693" s="630"/>
      <c r="B693" s="235"/>
      <c r="C693" s="235"/>
    </row>
    <row r="694" spans="1:9">
      <c r="A694" s="630"/>
      <c r="B694" s="235"/>
      <c r="C694" s="235"/>
    </row>
    <row r="695" spans="1:9" ht="15.75" thickBot="1">
      <c r="A695" s="631"/>
      <c r="B695" s="632"/>
      <c r="C695" s="632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0" t="s">
        <v>274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3"/>
      <c r="B699" s="633"/>
      <c r="C699" s="633"/>
      <c r="D699" s="633"/>
      <c r="E699" s="37"/>
      <c r="F699" s="37"/>
      <c r="G699" s="37"/>
      <c r="H699" s="37"/>
      <c r="I699" s="37"/>
    </row>
    <row r="700" spans="1:9" ht="55.5" customHeight="1" thickBot="1">
      <c r="A700" s="459" t="s">
        <v>275</v>
      </c>
      <c r="B700" s="634"/>
      <c r="C700" s="634"/>
      <c r="D700" s="634"/>
      <c r="E700" s="460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5" t="s">
        <v>276</v>
      </c>
    </row>
    <row r="702" spans="1:9" ht="20.25" customHeight="1" thickBot="1">
      <c r="A702" s="636"/>
      <c r="B702" s="637"/>
      <c r="C702" s="636"/>
      <c r="D702" s="638"/>
      <c r="E702" s="639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 ht="25.5" customHeight="1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 ht="22.5" customHeight="1">
      <c r="A727" s="412"/>
      <c r="B727" s="412"/>
      <c r="C727" s="412"/>
      <c r="D727" s="412"/>
    </row>
    <row r="728" spans="1:4" ht="21.75" customHeight="1">
      <c r="A728" s="412"/>
      <c r="B728" s="412"/>
      <c r="C728" s="412"/>
      <c r="D728" s="412"/>
    </row>
    <row r="729" spans="1:4" ht="25.5" customHeight="1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 hidden="1">
      <c r="A742" s="412"/>
      <c r="B742" s="412"/>
      <c r="C742" s="412"/>
      <c r="D742" s="412"/>
    </row>
    <row r="743" spans="1:7" hidden="1">
      <c r="A743" s="412"/>
      <c r="B743" s="412"/>
      <c r="C743" s="412"/>
      <c r="D743" s="412"/>
    </row>
    <row r="744" spans="1:7" hidden="1">
      <c r="A744" s="412"/>
      <c r="B744" s="412"/>
      <c r="C744" s="412"/>
      <c r="D744" s="412"/>
    </row>
    <row r="745" spans="1:7" hidden="1">
      <c r="A745" s="412"/>
      <c r="B745" s="412"/>
      <c r="C745" s="412"/>
      <c r="D745" s="412"/>
    </row>
    <row r="746" spans="1:7" ht="14.25">
      <c r="A746" s="583" t="s">
        <v>277</v>
      </c>
      <c r="B746" s="583"/>
      <c r="C746" s="583"/>
    </row>
    <row r="747" spans="1:7" ht="14.25">
      <c r="A747" s="303" t="s">
        <v>278</v>
      </c>
      <c r="B747" s="303"/>
      <c r="C747" s="303"/>
    </row>
    <row r="748" spans="1:7" ht="15" thickBot="1">
      <c r="A748" s="583"/>
      <c r="B748" s="583"/>
      <c r="C748" s="583"/>
    </row>
    <row r="749" spans="1:7" ht="24.75" thickBot="1">
      <c r="A749" s="640" t="s">
        <v>279</v>
      </c>
      <c r="B749" s="641"/>
      <c r="C749" s="641"/>
      <c r="D749" s="642"/>
      <c r="E749" s="643" t="s">
        <v>263</v>
      </c>
      <c r="F749" s="644" t="s">
        <v>264</v>
      </c>
      <c r="G749" s="645"/>
    </row>
    <row r="750" spans="1:7" ht="14.25" customHeight="1" thickBot="1">
      <c r="A750" s="646" t="s">
        <v>280</v>
      </c>
      <c r="B750" s="647"/>
      <c r="C750" s="647"/>
      <c r="D750" s="648"/>
      <c r="E750" s="649">
        <f>SUM(E751:E758)</f>
        <v>15888.8</v>
      </c>
      <c r="F750" s="649">
        <f>SUM(F751:F758)</f>
        <v>23320</v>
      </c>
      <c r="G750" s="650"/>
    </row>
    <row r="751" spans="1:7">
      <c r="A751" s="651" t="s">
        <v>281</v>
      </c>
      <c r="B751" s="652"/>
      <c r="C751" s="652"/>
      <c r="D751" s="653"/>
      <c r="E751" s="654">
        <v>15888.8</v>
      </c>
      <c r="F751" s="655">
        <v>23320</v>
      </c>
      <c r="G751" s="258"/>
    </row>
    <row r="752" spans="1:7">
      <c r="A752" s="656" t="s">
        <v>282</v>
      </c>
      <c r="B752" s="657"/>
      <c r="C752" s="657"/>
      <c r="D752" s="658"/>
      <c r="E752" s="659"/>
      <c r="F752" s="660"/>
      <c r="G752" s="258"/>
    </row>
    <row r="753" spans="1:7">
      <c r="A753" s="656" t="s">
        <v>283</v>
      </c>
      <c r="B753" s="657"/>
      <c r="C753" s="657"/>
      <c r="D753" s="658"/>
      <c r="E753" s="659"/>
      <c r="F753" s="660"/>
      <c r="G753" s="258"/>
    </row>
    <row r="754" spans="1:7">
      <c r="A754" s="661" t="s">
        <v>284</v>
      </c>
      <c r="B754" s="662"/>
      <c r="C754" s="662"/>
      <c r="D754" s="663"/>
      <c r="E754" s="659"/>
      <c r="F754" s="660"/>
      <c r="G754" s="258"/>
    </row>
    <row r="755" spans="1:7">
      <c r="A755" s="656" t="s">
        <v>285</v>
      </c>
      <c r="B755" s="657"/>
      <c r="C755" s="657"/>
      <c r="D755" s="658"/>
      <c r="E755" s="659"/>
      <c r="F755" s="660"/>
      <c r="G755" s="258"/>
    </row>
    <row r="756" spans="1:7">
      <c r="A756" s="664" t="s">
        <v>286</v>
      </c>
      <c r="B756" s="665"/>
      <c r="C756" s="665"/>
      <c r="D756" s="666"/>
      <c r="E756" s="659"/>
      <c r="F756" s="660"/>
      <c r="G756" s="258"/>
    </row>
    <row r="757" spans="1:7">
      <c r="A757" s="664" t="s">
        <v>287</v>
      </c>
      <c r="B757" s="665"/>
      <c r="C757" s="665"/>
      <c r="D757" s="666"/>
      <c r="E757" s="659"/>
      <c r="F757" s="660"/>
      <c r="G757" s="258"/>
    </row>
    <row r="758" spans="1:7" ht="14.25" thickBot="1">
      <c r="A758" s="667" t="s">
        <v>288</v>
      </c>
      <c r="B758" s="668"/>
      <c r="C758" s="668"/>
      <c r="D758" s="669"/>
      <c r="E758" s="670"/>
      <c r="F758" s="671"/>
      <c r="G758" s="258"/>
    </row>
    <row r="759" spans="1:7" ht="14.25" thickBot="1">
      <c r="A759" s="646" t="s">
        <v>289</v>
      </c>
      <c r="B759" s="647"/>
      <c r="C759" s="647"/>
      <c r="D759" s="648"/>
      <c r="E759" s="672">
        <v>2336.44</v>
      </c>
      <c r="F759" s="673">
        <v>-1370.62</v>
      </c>
      <c r="G759" s="650"/>
    </row>
    <row r="760" spans="1:7" ht="14.25" thickBot="1">
      <c r="A760" s="674" t="s">
        <v>290</v>
      </c>
      <c r="B760" s="675"/>
      <c r="C760" s="675"/>
      <c r="D760" s="676"/>
      <c r="E760" s="677"/>
      <c r="F760" s="678"/>
      <c r="G760" s="650"/>
    </row>
    <row r="761" spans="1:7" ht="14.25" thickBot="1">
      <c r="A761" s="674" t="s">
        <v>291</v>
      </c>
      <c r="B761" s="675"/>
      <c r="C761" s="675"/>
      <c r="D761" s="676"/>
      <c r="E761" s="672"/>
      <c r="F761" s="673"/>
      <c r="G761" s="650"/>
    </row>
    <row r="762" spans="1:7" ht="14.25" thickBot="1">
      <c r="A762" s="674" t="s">
        <v>292</v>
      </c>
      <c r="B762" s="675"/>
      <c r="C762" s="675"/>
      <c r="D762" s="676"/>
      <c r="E762" s="672"/>
      <c r="F762" s="673"/>
      <c r="G762" s="650"/>
    </row>
    <row r="763" spans="1:7" ht="14.25" thickBot="1">
      <c r="A763" s="674" t="s">
        <v>293</v>
      </c>
      <c r="B763" s="675"/>
      <c r="C763" s="675"/>
      <c r="D763" s="676"/>
      <c r="E763" s="672">
        <f>E764+E772+E775+E778</f>
        <v>150</v>
      </c>
      <c r="F763" s="672">
        <f>F764+F772+F775+F778</f>
        <v>7788</v>
      </c>
      <c r="G763" s="650"/>
    </row>
    <row r="764" spans="1:7">
      <c r="A764" s="651" t="s">
        <v>294</v>
      </c>
      <c r="B764" s="652"/>
      <c r="C764" s="652"/>
      <c r="D764" s="653"/>
      <c r="E764" s="679">
        <f>SUM(E765:E771)</f>
        <v>0</v>
      </c>
      <c r="F764" s="679">
        <f>SUM(F765:F771)</f>
        <v>0</v>
      </c>
      <c r="G764" s="258"/>
    </row>
    <row r="765" spans="1:7">
      <c r="A765" s="680" t="s">
        <v>295</v>
      </c>
      <c r="B765" s="681"/>
      <c r="C765" s="681"/>
      <c r="D765" s="682"/>
      <c r="E765" s="683"/>
      <c r="F765" s="684"/>
      <c r="G765" s="685"/>
    </row>
    <row r="766" spans="1:7">
      <c r="A766" s="680" t="s">
        <v>296</v>
      </c>
      <c r="B766" s="681"/>
      <c r="C766" s="681"/>
      <c r="D766" s="682"/>
      <c r="E766" s="683"/>
      <c r="F766" s="684"/>
      <c r="G766" s="685"/>
    </row>
    <row r="767" spans="1:7">
      <c r="A767" s="680" t="s">
        <v>297</v>
      </c>
      <c r="B767" s="681"/>
      <c r="C767" s="681"/>
      <c r="D767" s="682"/>
      <c r="E767" s="683"/>
      <c r="F767" s="684"/>
      <c r="G767" s="685"/>
    </row>
    <row r="768" spans="1:7">
      <c r="A768" s="680" t="s">
        <v>298</v>
      </c>
      <c r="B768" s="681"/>
      <c r="C768" s="681"/>
      <c r="D768" s="682"/>
      <c r="E768" s="683"/>
      <c r="F768" s="684"/>
      <c r="G768" s="685"/>
    </row>
    <row r="769" spans="1:7">
      <c r="A769" s="680" t="s">
        <v>299</v>
      </c>
      <c r="B769" s="681"/>
      <c r="C769" s="681"/>
      <c r="D769" s="682"/>
      <c r="E769" s="683"/>
      <c r="F769" s="684"/>
      <c r="G769" s="685"/>
    </row>
    <row r="770" spans="1:7">
      <c r="A770" s="680" t="s">
        <v>300</v>
      </c>
      <c r="B770" s="681"/>
      <c r="C770" s="681"/>
      <c r="D770" s="682"/>
      <c r="E770" s="683"/>
      <c r="F770" s="684"/>
      <c r="G770" s="685"/>
    </row>
    <row r="771" spans="1:7">
      <c r="A771" s="680" t="s">
        <v>301</v>
      </c>
      <c r="B771" s="681"/>
      <c r="C771" s="681"/>
      <c r="D771" s="682"/>
      <c r="E771" s="683"/>
      <c r="F771" s="684"/>
      <c r="G771" s="685"/>
    </row>
    <row r="772" spans="1:7">
      <c r="A772" s="664" t="s">
        <v>302</v>
      </c>
      <c r="B772" s="665"/>
      <c r="C772" s="665"/>
      <c r="D772" s="666"/>
      <c r="E772" s="686">
        <f>SUM(E773:E774)</f>
        <v>0</v>
      </c>
      <c r="F772" s="686">
        <f>SUM(F773:F774)</f>
        <v>0</v>
      </c>
      <c r="G772" s="258"/>
    </row>
    <row r="773" spans="1:7">
      <c r="A773" s="680" t="s">
        <v>303</v>
      </c>
      <c r="B773" s="681"/>
      <c r="C773" s="681"/>
      <c r="D773" s="682"/>
      <c r="E773" s="683"/>
      <c r="F773" s="684"/>
      <c r="G773" s="685"/>
    </row>
    <row r="774" spans="1:7">
      <c r="A774" s="680" t="s">
        <v>304</v>
      </c>
      <c r="B774" s="681"/>
      <c r="C774" s="681"/>
      <c r="D774" s="682"/>
      <c r="E774" s="683"/>
      <c r="F774" s="684"/>
      <c r="G774" s="685"/>
    </row>
    <row r="775" spans="1:7">
      <c r="A775" s="656" t="s">
        <v>305</v>
      </c>
      <c r="B775" s="657"/>
      <c r="C775" s="657"/>
      <c r="D775" s="658"/>
      <c r="E775" s="686">
        <f>SUM(E776:E777)</f>
        <v>0</v>
      </c>
      <c r="F775" s="686">
        <f>SUM(F776:F777)</f>
        <v>0</v>
      </c>
      <c r="G775" s="258"/>
    </row>
    <row r="776" spans="1:7">
      <c r="A776" s="680" t="s">
        <v>306</v>
      </c>
      <c r="B776" s="681"/>
      <c r="C776" s="681"/>
      <c r="D776" s="682"/>
      <c r="E776" s="683"/>
      <c r="F776" s="684"/>
      <c r="G776" s="685"/>
    </row>
    <row r="777" spans="1:7">
      <c r="A777" s="680" t="s">
        <v>307</v>
      </c>
      <c r="B777" s="681"/>
      <c r="C777" s="681"/>
      <c r="D777" s="682"/>
      <c r="E777" s="683"/>
      <c r="F777" s="684"/>
      <c r="G777" s="685"/>
    </row>
    <row r="778" spans="1:7">
      <c r="A778" s="656" t="s">
        <v>308</v>
      </c>
      <c r="B778" s="657"/>
      <c r="C778" s="657"/>
      <c r="D778" s="658"/>
      <c r="E778" s="686">
        <f>SUM(E779:E792)</f>
        <v>150</v>
      </c>
      <c r="F778" s="686">
        <f>SUM(F779:F792)</f>
        <v>7788</v>
      </c>
      <c r="G778" s="258"/>
    </row>
    <row r="779" spans="1:7">
      <c r="A779" s="680" t="s">
        <v>309</v>
      </c>
      <c r="B779" s="681"/>
      <c r="C779" s="681"/>
      <c r="D779" s="682"/>
      <c r="E779" s="659"/>
      <c r="F779" s="660"/>
      <c r="G779" s="258"/>
    </row>
    <row r="780" spans="1:7">
      <c r="A780" s="680" t="s">
        <v>310</v>
      </c>
      <c r="B780" s="681"/>
      <c r="C780" s="681"/>
      <c r="D780" s="682"/>
      <c r="E780" s="659"/>
      <c r="F780" s="660"/>
      <c r="G780" s="258"/>
    </row>
    <row r="781" spans="1:7">
      <c r="A781" s="680" t="s">
        <v>311</v>
      </c>
      <c r="B781" s="681"/>
      <c r="C781" s="681"/>
      <c r="D781" s="682"/>
      <c r="E781" s="659"/>
      <c r="F781" s="660">
        <v>7680</v>
      </c>
      <c r="G781" s="258"/>
    </row>
    <row r="782" spans="1:7">
      <c r="A782" s="680" t="s">
        <v>312</v>
      </c>
      <c r="B782" s="681"/>
      <c r="C782" s="681"/>
      <c r="D782" s="682"/>
      <c r="E782" s="659"/>
      <c r="F782" s="660"/>
      <c r="G782" s="258"/>
    </row>
    <row r="783" spans="1:7">
      <c r="A783" s="680" t="s">
        <v>313</v>
      </c>
      <c r="B783" s="681"/>
      <c r="C783" s="681"/>
      <c r="D783" s="682"/>
      <c r="E783" s="659"/>
      <c r="F783" s="660"/>
      <c r="G783" s="258"/>
    </row>
    <row r="784" spans="1:7">
      <c r="A784" s="680" t="s">
        <v>314</v>
      </c>
      <c r="B784" s="681"/>
      <c r="C784" s="681"/>
      <c r="D784" s="682"/>
      <c r="E784" s="659"/>
      <c r="F784" s="660"/>
      <c r="G784" s="258"/>
    </row>
    <row r="785" spans="1:7">
      <c r="A785" s="680" t="s">
        <v>315</v>
      </c>
      <c r="B785" s="681"/>
      <c r="C785" s="681"/>
      <c r="D785" s="682"/>
      <c r="E785" s="659"/>
      <c r="F785" s="660"/>
      <c r="G785" s="258"/>
    </row>
    <row r="786" spans="1:7">
      <c r="A786" s="680" t="s">
        <v>316</v>
      </c>
      <c r="B786" s="681"/>
      <c r="C786" s="681"/>
      <c r="D786" s="682"/>
      <c r="E786" s="659"/>
      <c r="F786" s="660"/>
      <c r="G786" s="258"/>
    </row>
    <row r="787" spans="1:7">
      <c r="A787" s="680" t="s">
        <v>317</v>
      </c>
      <c r="B787" s="681"/>
      <c r="C787" s="681"/>
      <c r="D787" s="682"/>
      <c r="E787" s="659"/>
      <c r="F787" s="660"/>
      <c r="G787" s="258"/>
    </row>
    <row r="788" spans="1:7">
      <c r="A788" s="687" t="s">
        <v>318</v>
      </c>
      <c r="B788" s="688"/>
      <c r="C788" s="688"/>
      <c r="D788" s="689"/>
      <c r="E788" s="659"/>
      <c r="F788" s="660"/>
      <c r="G788" s="258"/>
    </row>
    <row r="789" spans="1:7">
      <c r="A789" s="687" t="s">
        <v>319</v>
      </c>
      <c r="B789" s="688"/>
      <c r="C789" s="688"/>
      <c r="D789" s="689"/>
      <c r="E789" s="659"/>
      <c r="F789" s="660"/>
      <c r="G789" s="258"/>
    </row>
    <row r="790" spans="1:7">
      <c r="A790" s="687" t="s">
        <v>320</v>
      </c>
      <c r="B790" s="688"/>
      <c r="C790" s="688"/>
      <c r="D790" s="689"/>
      <c r="E790" s="659"/>
      <c r="F790" s="660"/>
      <c r="G790" s="258"/>
    </row>
    <row r="791" spans="1:7">
      <c r="A791" s="690" t="s">
        <v>321</v>
      </c>
      <c r="B791" s="691"/>
      <c r="C791" s="691"/>
      <c r="D791" s="692"/>
      <c r="E791" s="659"/>
      <c r="F791" s="660"/>
      <c r="G791" s="258"/>
    </row>
    <row r="792" spans="1:7" ht="14.25" thickBot="1">
      <c r="A792" s="693" t="s">
        <v>301</v>
      </c>
      <c r="B792" s="694"/>
      <c r="C792" s="694"/>
      <c r="D792" s="695"/>
      <c r="E792" s="659">
        <v>150</v>
      </c>
      <c r="F792" s="660">
        <v>108</v>
      </c>
      <c r="G792" s="258"/>
    </row>
    <row r="793" spans="1:7" ht="14.25" thickBot="1">
      <c r="A793" s="696" t="s">
        <v>322</v>
      </c>
      <c r="B793" s="697"/>
      <c r="C793" s="697"/>
      <c r="D793" s="698"/>
      <c r="E793" s="699">
        <f>SUM(E750+E759+E760+E761+E762+E763)</f>
        <v>18375.239999999998</v>
      </c>
      <c r="F793" s="699">
        <f>SUM(F750+F759+F760+F761+F762+F763)</f>
        <v>29737.38</v>
      </c>
      <c r="G793" s="650"/>
    </row>
    <row r="794" spans="1:7">
      <c r="A794" s="700"/>
      <c r="B794" s="700"/>
      <c r="C794" s="700"/>
      <c r="D794" s="700"/>
      <c r="E794" s="700"/>
      <c r="F794" s="700"/>
      <c r="G794" s="650"/>
    </row>
    <row r="795" spans="1:7">
      <c r="A795" s="12" t="s">
        <v>323</v>
      </c>
      <c r="B795" s="149"/>
      <c r="C795" s="149"/>
      <c r="D795" s="149"/>
    </row>
    <row r="796" spans="1:7" ht="15.75" thickBot="1">
      <c r="A796" s="583"/>
      <c r="B796" s="583"/>
      <c r="C796" s="339"/>
    </row>
    <row r="797" spans="1:7" ht="15.75">
      <c r="A797" s="701" t="s">
        <v>324</v>
      </c>
      <c r="B797" s="702"/>
      <c r="C797" s="703" t="s">
        <v>263</v>
      </c>
      <c r="D797" s="703" t="s">
        <v>264</v>
      </c>
    </row>
    <row r="798" spans="1:7" ht="15.75" thickBot="1">
      <c r="A798" s="704"/>
      <c r="B798" s="705"/>
      <c r="C798" s="706"/>
      <c r="D798" s="707"/>
    </row>
    <row r="799" spans="1:7">
      <c r="A799" s="708" t="s">
        <v>325</v>
      </c>
      <c r="B799" s="709"/>
      <c r="C799" s="382">
        <v>313586.17</v>
      </c>
      <c r="D799" s="620">
        <v>128764.55</v>
      </c>
    </row>
    <row r="800" spans="1:7">
      <c r="A800" s="446" t="s">
        <v>326</v>
      </c>
      <c r="B800" s="447"/>
      <c r="C800" s="235"/>
      <c r="D800" s="236"/>
    </row>
    <row r="801" spans="1:4">
      <c r="A801" s="446" t="s">
        <v>327</v>
      </c>
      <c r="B801" s="447"/>
      <c r="C801" s="235">
        <v>55745.1</v>
      </c>
      <c r="D801" s="236">
        <v>63204.160000000003</v>
      </c>
    </row>
    <row r="802" spans="1:4" ht="29.45" customHeight="1">
      <c r="A802" s="449" t="s">
        <v>328</v>
      </c>
      <c r="B802" s="450"/>
      <c r="C802" s="235"/>
      <c r="D802" s="236"/>
    </row>
    <row r="803" spans="1:4" ht="42" customHeight="1">
      <c r="A803" s="449" t="s">
        <v>329</v>
      </c>
      <c r="B803" s="450"/>
      <c r="C803" s="235"/>
      <c r="D803" s="236"/>
    </row>
    <row r="804" spans="1:4" ht="29.45" customHeight="1">
      <c r="A804" s="449" t="s">
        <v>330</v>
      </c>
      <c r="B804" s="450"/>
      <c r="C804" s="235">
        <v>4127.96</v>
      </c>
      <c r="D804" s="236">
        <v>3935.92</v>
      </c>
    </row>
    <row r="805" spans="1:4">
      <c r="A805" s="449" t="s">
        <v>331</v>
      </c>
      <c r="B805" s="450"/>
      <c r="C805" s="235"/>
      <c r="D805" s="236"/>
    </row>
    <row r="806" spans="1:4" ht="21.75" customHeight="1">
      <c r="A806" s="574" t="s">
        <v>332</v>
      </c>
      <c r="B806" s="575"/>
      <c r="C806" s="235"/>
      <c r="D806" s="236"/>
    </row>
    <row r="807" spans="1:4" ht="33" customHeight="1">
      <c r="A807" s="449" t="s">
        <v>333</v>
      </c>
      <c r="B807" s="450"/>
      <c r="C807" s="710"/>
      <c r="D807" s="236"/>
    </row>
    <row r="808" spans="1:4" ht="14.25" thickBot="1">
      <c r="A808" s="451" t="s">
        <v>17</v>
      </c>
      <c r="B808" s="452"/>
      <c r="C808" s="241"/>
      <c r="D808" s="242"/>
    </row>
    <row r="809" spans="1:4" ht="16.5" thickBot="1">
      <c r="A809" s="711" t="s">
        <v>83</v>
      </c>
      <c r="B809" s="712"/>
      <c r="C809" s="713">
        <f>SUM(C799:C808)</f>
        <v>373459.23</v>
      </c>
      <c r="D809" s="713">
        <f>SUM(D799:D808)</f>
        <v>195904.63000000003</v>
      </c>
    </row>
    <row r="839" spans="1:6" ht="14.25">
      <c r="A839" s="303" t="s">
        <v>334</v>
      </c>
      <c r="B839" s="303"/>
      <c r="C839" s="303"/>
    </row>
    <row r="840" spans="1:6" ht="15" thickBot="1">
      <c r="A840" s="583"/>
      <c r="B840" s="583"/>
      <c r="C840" s="583"/>
    </row>
    <row r="841" spans="1:6" ht="26.25" thickBot="1">
      <c r="A841" s="714" t="s">
        <v>335</v>
      </c>
      <c r="B841" s="715"/>
      <c r="C841" s="715"/>
      <c r="D841" s="716"/>
      <c r="E841" s="614" t="s">
        <v>263</v>
      </c>
      <c r="F841" s="341" t="s">
        <v>264</v>
      </c>
    </row>
    <row r="842" spans="1:6" ht="14.25" thickBot="1">
      <c r="A842" s="423" t="s">
        <v>336</v>
      </c>
      <c r="B842" s="717"/>
      <c r="C842" s="717"/>
      <c r="D842" s="718"/>
      <c r="E842" s="719">
        <f>E843+E844+E845</f>
        <v>0</v>
      </c>
      <c r="F842" s="719">
        <f>F843+F844+F845</f>
        <v>0</v>
      </c>
    </row>
    <row r="843" spans="1:6">
      <c r="A843" s="720" t="s">
        <v>337</v>
      </c>
      <c r="B843" s="721"/>
      <c r="C843" s="721"/>
      <c r="D843" s="722"/>
      <c r="E843" s="723"/>
      <c r="F843" s="724"/>
    </row>
    <row r="844" spans="1:6">
      <c r="A844" s="725" t="s">
        <v>338</v>
      </c>
      <c r="B844" s="726"/>
      <c r="C844" s="726"/>
      <c r="D844" s="727"/>
      <c r="E844" s="728"/>
      <c r="F844" s="729"/>
    </row>
    <row r="845" spans="1:6" ht="14.25" thickBot="1">
      <c r="A845" s="730" t="s">
        <v>339</v>
      </c>
      <c r="B845" s="731"/>
      <c r="C845" s="731"/>
      <c r="D845" s="732"/>
      <c r="E845" s="733"/>
      <c r="F845" s="734"/>
    </row>
    <row r="846" spans="1:6" ht="14.25" thickBot="1">
      <c r="A846" s="735" t="s">
        <v>340</v>
      </c>
      <c r="B846" s="736"/>
      <c r="C846" s="736"/>
      <c r="D846" s="737"/>
      <c r="E846" s="738"/>
      <c r="F846" s="739"/>
    </row>
    <row r="847" spans="1:6" ht="14.25" thickBot="1">
      <c r="A847" s="740" t="s">
        <v>341</v>
      </c>
      <c r="B847" s="741"/>
      <c r="C847" s="741"/>
      <c r="D847" s="742"/>
      <c r="E847" s="719">
        <f>SUM(E848:E857)</f>
        <v>6056.8899999999994</v>
      </c>
      <c r="F847" s="719">
        <f>SUM(F848:F857)</f>
        <v>956.53</v>
      </c>
    </row>
    <row r="848" spans="1:6">
      <c r="A848" s="743" t="s">
        <v>342</v>
      </c>
      <c r="B848" s="744"/>
      <c r="C848" s="744"/>
      <c r="D848" s="745"/>
      <c r="E848" s="723"/>
      <c r="F848" s="723"/>
    </row>
    <row r="849" spans="1:6">
      <c r="A849" s="746" t="s">
        <v>343</v>
      </c>
      <c r="B849" s="747"/>
      <c r="C849" s="747"/>
      <c r="D849" s="748"/>
      <c r="E849" s="728"/>
      <c r="F849" s="728"/>
    </row>
    <row r="850" spans="1:6">
      <c r="A850" s="746" t="s">
        <v>344</v>
      </c>
      <c r="B850" s="747"/>
      <c r="C850" s="747"/>
      <c r="D850" s="748"/>
      <c r="E850" s="728"/>
      <c r="F850" s="728"/>
    </row>
    <row r="851" spans="1:6">
      <c r="A851" s="746" t="s">
        <v>345</v>
      </c>
      <c r="B851" s="747"/>
      <c r="C851" s="747"/>
      <c r="D851" s="748"/>
      <c r="E851" s="728"/>
      <c r="F851" s="729"/>
    </row>
    <row r="852" spans="1:6">
      <c r="A852" s="746" t="s">
        <v>346</v>
      </c>
      <c r="B852" s="747"/>
      <c r="C852" s="747"/>
      <c r="D852" s="748"/>
      <c r="E852" s="728"/>
      <c r="F852" s="729"/>
    </row>
    <row r="853" spans="1:6">
      <c r="A853" s="746" t="s">
        <v>347</v>
      </c>
      <c r="B853" s="747"/>
      <c r="C853" s="747"/>
      <c r="D853" s="748"/>
      <c r="E853" s="749">
        <v>590.4</v>
      </c>
      <c r="F853" s="750"/>
    </row>
    <row r="854" spans="1:6">
      <c r="A854" s="746" t="s">
        <v>348</v>
      </c>
      <c r="B854" s="747"/>
      <c r="C854" s="747"/>
      <c r="D854" s="748"/>
      <c r="E854" s="749"/>
      <c r="F854" s="750"/>
    </row>
    <row r="855" spans="1:6" ht="25.9" customHeight="1">
      <c r="A855" s="725" t="s">
        <v>349</v>
      </c>
      <c r="B855" s="726"/>
      <c r="C855" s="726"/>
      <c r="D855" s="727"/>
      <c r="E855" s="728"/>
      <c r="F855" s="729"/>
    </row>
    <row r="856" spans="1:6" ht="54.6" customHeight="1">
      <c r="A856" s="725" t="s">
        <v>350</v>
      </c>
      <c r="B856" s="726"/>
      <c r="C856" s="726"/>
      <c r="D856" s="727"/>
      <c r="E856" s="749"/>
      <c r="F856" s="750"/>
    </row>
    <row r="857" spans="1:6" ht="53.45" customHeight="1" thickBot="1">
      <c r="A857" s="730" t="s">
        <v>351</v>
      </c>
      <c r="B857" s="731"/>
      <c r="C857" s="731"/>
      <c r="D857" s="732"/>
      <c r="E857" s="749">
        <v>5466.49</v>
      </c>
      <c r="F857" s="750">
        <v>956.53</v>
      </c>
    </row>
    <row r="858" spans="1:6" ht="14.25" thickBot="1">
      <c r="A858" s="751" t="s">
        <v>83</v>
      </c>
      <c r="B858" s="752"/>
      <c r="C858" s="752"/>
      <c r="D858" s="753"/>
      <c r="E858" s="417">
        <f>SUM(E842+E846+E847)</f>
        <v>6056.8899999999994</v>
      </c>
      <c r="F858" s="417">
        <f>SUM(F842+F846+F847)</f>
        <v>956.53</v>
      </c>
    </row>
    <row r="882" spans="1:6">
      <c r="A882" s="12" t="s">
        <v>352</v>
      </c>
      <c r="B882" s="149"/>
      <c r="C882" s="149"/>
      <c r="D882" s="149"/>
    </row>
    <row r="883" spans="1:6" ht="15.75" thickBot="1">
      <c r="A883" s="583"/>
      <c r="B883" s="583"/>
      <c r="C883" s="339"/>
      <c r="D883" s="339"/>
    </row>
    <row r="884" spans="1:6" ht="26.25" thickBot="1">
      <c r="A884" s="263" t="s">
        <v>353</v>
      </c>
      <c r="B884" s="264"/>
      <c r="C884" s="264"/>
      <c r="D884" s="265"/>
      <c r="E884" s="614" t="s">
        <v>263</v>
      </c>
      <c r="F884" s="341" t="s">
        <v>264</v>
      </c>
    </row>
    <row r="885" spans="1:6" ht="41.25" customHeight="1" thickBot="1">
      <c r="A885" s="754" t="s">
        <v>354</v>
      </c>
      <c r="B885" s="755"/>
      <c r="C885" s="755"/>
      <c r="D885" s="756"/>
      <c r="E885" s="757"/>
      <c r="F885" s="757"/>
    </row>
    <row r="886" spans="1:6" ht="14.25" thickBot="1">
      <c r="A886" s="423" t="s">
        <v>355</v>
      </c>
      <c r="B886" s="717"/>
      <c r="C886" s="717"/>
      <c r="D886" s="718"/>
      <c r="E886" s="616">
        <f>SUM(E887+E888+E892)</f>
        <v>5208.54</v>
      </c>
      <c r="F886" s="616">
        <f>SUM(F887+F888+F892)</f>
        <v>77.88</v>
      </c>
    </row>
    <row r="887" spans="1:6">
      <c r="A887" s="758" t="s">
        <v>356</v>
      </c>
      <c r="B887" s="759"/>
      <c r="C887" s="759"/>
      <c r="D887" s="760"/>
      <c r="E887" s="250"/>
      <c r="F887" s="250"/>
    </row>
    <row r="888" spans="1:6">
      <c r="A888" s="318" t="s">
        <v>357</v>
      </c>
      <c r="B888" s="761"/>
      <c r="C888" s="761"/>
      <c r="D888" s="762"/>
      <c r="E888" s="292">
        <f>SUM(E890:E891)</f>
        <v>0</v>
      </c>
      <c r="F888" s="292">
        <f>SUM(F890:F891)</f>
        <v>0</v>
      </c>
    </row>
    <row r="889" spans="1:6" ht="29.45" customHeight="1">
      <c r="A889" s="329" t="s">
        <v>358</v>
      </c>
      <c r="B889" s="763"/>
      <c r="C889" s="763"/>
      <c r="D889" s="468"/>
      <c r="E889" s="235"/>
      <c r="F889" s="235"/>
    </row>
    <row r="890" spans="1:6">
      <c r="A890" s="329" t="s">
        <v>359</v>
      </c>
      <c r="B890" s="763"/>
      <c r="C890" s="763"/>
      <c r="D890" s="468"/>
      <c r="E890" s="235"/>
      <c r="F890" s="235"/>
    </row>
    <row r="891" spans="1:6">
      <c r="A891" s="329" t="s">
        <v>360</v>
      </c>
      <c r="B891" s="763"/>
      <c r="C891" s="763"/>
      <c r="D891" s="468"/>
      <c r="E891" s="235"/>
      <c r="F891" s="235"/>
    </row>
    <row r="892" spans="1:6">
      <c r="A892" s="469" t="s">
        <v>361</v>
      </c>
      <c r="B892" s="764"/>
      <c r="C892" s="764"/>
      <c r="D892" s="470"/>
      <c r="E892" s="292">
        <f>SUM(E893:E897)</f>
        <v>5208.54</v>
      </c>
      <c r="F892" s="292">
        <f>SUM(F893:F897)</f>
        <v>77.88</v>
      </c>
    </row>
    <row r="893" spans="1:6">
      <c r="A893" s="329" t="s">
        <v>362</v>
      </c>
      <c r="B893" s="763"/>
      <c r="C893" s="763"/>
      <c r="D893" s="468"/>
      <c r="E893" s="235"/>
      <c r="F893" s="235"/>
    </row>
    <row r="894" spans="1:6">
      <c r="A894" s="329" t="s">
        <v>363</v>
      </c>
      <c r="B894" s="763"/>
      <c r="C894" s="763"/>
      <c r="D894" s="468"/>
      <c r="E894" s="235"/>
      <c r="F894" s="235"/>
    </row>
    <row r="895" spans="1:6">
      <c r="A895" s="329" t="s">
        <v>364</v>
      </c>
      <c r="B895" s="763"/>
      <c r="C895" s="763"/>
      <c r="D895" s="468"/>
      <c r="E895" s="235"/>
      <c r="F895" s="235"/>
    </row>
    <row r="896" spans="1:6">
      <c r="A896" s="329" t="s">
        <v>365</v>
      </c>
      <c r="B896" s="763"/>
      <c r="C896" s="763"/>
      <c r="D896" s="468"/>
      <c r="E896" s="235"/>
      <c r="F896" s="235"/>
    </row>
    <row r="897" spans="1:6" ht="65.45" customHeight="1" thickBot="1">
      <c r="A897" s="765" t="s">
        <v>366</v>
      </c>
      <c r="B897" s="766"/>
      <c r="C897" s="766"/>
      <c r="D897" s="767"/>
      <c r="E897" s="627">
        <v>5208.54</v>
      </c>
      <c r="F897" s="627">
        <v>77.88</v>
      </c>
    </row>
    <row r="898" spans="1:6" ht="14.25" thickBot="1">
      <c r="A898" s="768" t="s">
        <v>367</v>
      </c>
      <c r="B898" s="769"/>
      <c r="C898" s="769"/>
      <c r="D898" s="770"/>
      <c r="E898" s="771">
        <f>SUM(E885+E886)</f>
        <v>5208.54</v>
      </c>
      <c r="F898" s="771">
        <f>SUM(F885+F886)</f>
        <v>77.88</v>
      </c>
    </row>
    <row r="925" spans="1:6" ht="14.25">
      <c r="A925" s="61" t="s">
        <v>368</v>
      </c>
      <c r="B925" s="2"/>
      <c r="C925" s="2"/>
    </row>
    <row r="926" spans="1:6" ht="14.25" thickBot="1">
      <c r="A926" s="2"/>
      <c r="B926" s="2"/>
      <c r="C926" s="2"/>
    </row>
    <row r="927" spans="1:6" ht="32.25" thickBot="1">
      <c r="A927" s="772"/>
      <c r="B927" s="773"/>
      <c r="C927" s="773"/>
      <c r="D927" s="774"/>
      <c r="E927" s="775" t="s">
        <v>263</v>
      </c>
      <c r="F927" s="776" t="s">
        <v>264</v>
      </c>
    </row>
    <row r="928" spans="1:6" ht="14.25" thickBot="1">
      <c r="A928" s="777" t="s">
        <v>369</v>
      </c>
      <c r="B928" s="778"/>
      <c r="C928" s="778"/>
      <c r="D928" s="779"/>
      <c r="E928" s="757"/>
      <c r="F928" s="757"/>
    </row>
    <row r="929" spans="1:6" ht="14.25" thickBot="1">
      <c r="A929" s="780" t="s">
        <v>370</v>
      </c>
      <c r="B929" s="781"/>
      <c r="C929" s="781"/>
      <c r="D929" s="782"/>
      <c r="E929" s="616">
        <f>SUM(E930:E931)</f>
        <v>262.72999999999996</v>
      </c>
      <c r="F929" s="616">
        <f>SUM(F930:F931)</f>
        <v>235.45</v>
      </c>
    </row>
    <row r="930" spans="1:6" ht="22.5" customHeight="1">
      <c r="A930" s="783" t="s">
        <v>371</v>
      </c>
      <c r="B930" s="784"/>
      <c r="C930" s="784"/>
      <c r="D930" s="785"/>
      <c r="E930" s="382">
        <v>259.58999999999997</v>
      </c>
      <c r="F930" s="382">
        <v>235.45</v>
      </c>
    </row>
    <row r="931" spans="1:6" ht="15.75" customHeight="1" thickBot="1">
      <c r="A931" s="786" t="s">
        <v>372</v>
      </c>
      <c r="B931" s="787"/>
      <c r="C931" s="787"/>
      <c r="D931" s="788"/>
      <c r="E931" s="241">
        <v>3.14</v>
      </c>
      <c r="F931" s="241"/>
    </row>
    <row r="932" spans="1:6">
      <c r="A932" s="789" t="s">
        <v>373</v>
      </c>
      <c r="B932" s="790"/>
      <c r="C932" s="790"/>
      <c r="D932" s="791"/>
      <c r="E932" s="792">
        <f>SUM(E933:E939)</f>
        <v>67.83</v>
      </c>
      <c r="F932" s="792">
        <f>SUM(F933:F939)</f>
        <v>0</v>
      </c>
    </row>
    <row r="933" spans="1:6">
      <c r="A933" s="793" t="s">
        <v>374</v>
      </c>
      <c r="B933" s="794"/>
      <c r="C933" s="794"/>
      <c r="D933" s="795"/>
      <c r="E933" s="228"/>
      <c r="F933" s="228"/>
    </row>
    <row r="934" spans="1:6">
      <c r="A934" s="793" t="s">
        <v>375</v>
      </c>
      <c r="B934" s="794"/>
      <c r="C934" s="794"/>
      <c r="D934" s="795"/>
      <c r="E934" s="235"/>
      <c r="F934" s="235"/>
    </row>
    <row r="935" spans="1:6">
      <c r="A935" s="796" t="s">
        <v>376</v>
      </c>
      <c r="B935" s="797"/>
      <c r="C935" s="797"/>
      <c r="D935" s="798"/>
      <c r="E935" s="382">
        <v>67.83</v>
      </c>
      <c r="F935" s="382"/>
    </row>
    <row r="936" spans="1:6">
      <c r="A936" s="799" t="s">
        <v>377</v>
      </c>
      <c r="B936" s="800"/>
      <c r="C936" s="800"/>
      <c r="D936" s="801"/>
      <c r="E936" s="235"/>
      <c r="F936" s="235"/>
    </row>
    <row r="937" spans="1:6">
      <c r="A937" s="799" t="s">
        <v>378</v>
      </c>
      <c r="B937" s="800"/>
      <c r="C937" s="800"/>
      <c r="D937" s="801"/>
      <c r="E937" s="241"/>
      <c r="F937" s="241"/>
    </row>
    <row r="938" spans="1:6">
      <c r="A938" s="799" t="s">
        <v>379</v>
      </c>
      <c r="B938" s="800"/>
      <c r="C938" s="800"/>
      <c r="D938" s="801"/>
      <c r="E938" s="241"/>
      <c r="F938" s="241"/>
    </row>
    <row r="939" spans="1:6" ht="14.25" thickBot="1">
      <c r="A939" s="802" t="s">
        <v>135</v>
      </c>
      <c r="B939" s="803"/>
      <c r="C939" s="803"/>
      <c r="D939" s="804"/>
      <c r="E939" s="241"/>
      <c r="F939" s="241"/>
    </row>
    <row r="940" spans="1:6" ht="16.5" thickBot="1">
      <c r="A940" s="711" t="s">
        <v>83</v>
      </c>
      <c r="B940" s="805"/>
      <c r="C940" s="805"/>
      <c r="D940" s="712"/>
      <c r="E940" s="806">
        <f>SUM(E928+E929+E932)</f>
        <v>330.55999999999995</v>
      </c>
      <c r="F940" s="806">
        <f>SUM(F928+F929+F932)</f>
        <v>235.45</v>
      </c>
    </row>
    <row r="941" spans="1:6" ht="15.75">
      <c r="A941" s="807"/>
      <c r="B941" s="807"/>
      <c r="C941" s="807"/>
      <c r="D941" s="807"/>
      <c r="E941" s="808"/>
      <c r="F941" s="808"/>
    </row>
    <row r="943" spans="1:6" ht="14.25">
      <c r="A943" s="303" t="s">
        <v>380</v>
      </c>
      <c r="B943" s="303"/>
      <c r="C943" s="303"/>
    </row>
    <row r="944" spans="1:6" ht="14.25" thickBot="1">
      <c r="A944" s="212"/>
      <c r="B944" s="258"/>
      <c r="C944" s="258"/>
    </row>
    <row r="945" spans="1:6" ht="26.25" thickBot="1">
      <c r="A945" s="263"/>
      <c r="B945" s="264"/>
      <c r="C945" s="264"/>
      <c r="D945" s="265"/>
      <c r="E945" s="614" t="s">
        <v>263</v>
      </c>
      <c r="F945" s="341" t="s">
        <v>264</v>
      </c>
    </row>
    <row r="946" spans="1:6" ht="14.25" thickBot="1">
      <c r="A946" s="423" t="s">
        <v>370</v>
      </c>
      <c r="B946" s="717"/>
      <c r="C946" s="717"/>
      <c r="D946" s="718"/>
      <c r="E946" s="616">
        <f>E947+E948</f>
        <v>0</v>
      </c>
      <c r="F946" s="616">
        <f>F947+F948</f>
        <v>0</v>
      </c>
    </row>
    <row r="947" spans="1:6">
      <c r="A947" s="743" t="s">
        <v>381</v>
      </c>
      <c r="B947" s="744"/>
      <c r="C947" s="744"/>
      <c r="D947" s="745"/>
      <c r="E947" s="279"/>
      <c r="F947" s="809"/>
    </row>
    <row r="948" spans="1:6" ht="14.25" thickBot="1">
      <c r="A948" s="810" t="s">
        <v>382</v>
      </c>
      <c r="B948" s="811"/>
      <c r="C948" s="811"/>
      <c r="D948" s="812"/>
      <c r="E948" s="627"/>
      <c r="F948" s="628"/>
    </row>
    <row r="949" spans="1:6" ht="14.25" thickBot="1">
      <c r="A949" s="423" t="s">
        <v>383</v>
      </c>
      <c r="B949" s="717"/>
      <c r="C949" s="717"/>
      <c r="D949" s="718"/>
      <c r="E949" s="616">
        <f>SUM(E950:E955)</f>
        <v>161.1</v>
      </c>
      <c r="F949" s="616">
        <f>SUM(F950:F955)</f>
        <v>119.58000000000001</v>
      </c>
    </row>
    <row r="950" spans="1:6">
      <c r="A950" s="746" t="s">
        <v>384</v>
      </c>
      <c r="B950" s="747"/>
      <c r="C950" s="747"/>
      <c r="D950" s="748"/>
      <c r="E950" s="235"/>
      <c r="F950" s="235"/>
    </row>
    <row r="951" spans="1:6">
      <c r="A951" s="725" t="s">
        <v>385</v>
      </c>
      <c r="B951" s="726"/>
      <c r="C951" s="726"/>
      <c r="D951" s="727"/>
      <c r="E951" s="235"/>
      <c r="F951" s="235"/>
    </row>
    <row r="952" spans="1:6">
      <c r="A952" s="725" t="s">
        <v>386</v>
      </c>
      <c r="B952" s="726"/>
      <c r="C952" s="726"/>
      <c r="D952" s="727"/>
      <c r="E952" s="241">
        <v>161.1</v>
      </c>
      <c r="F952" s="241">
        <v>86.26</v>
      </c>
    </row>
    <row r="953" spans="1:6">
      <c r="A953" s="725" t="s">
        <v>387</v>
      </c>
      <c r="B953" s="726"/>
      <c r="C953" s="726"/>
      <c r="D953" s="727"/>
      <c r="E953" s="241"/>
      <c r="F953" s="241"/>
    </row>
    <row r="954" spans="1:6">
      <c r="A954" s="725" t="s">
        <v>388</v>
      </c>
      <c r="B954" s="726"/>
      <c r="C954" s="726"/>
      <c r="D954" s="727"/>
      <c r="E954" s="241"/>
      <c r="F954" s="241">
        <v>33.32</v>
      </c>
    </row>
    <row r="955" spans="1:6" ht="14.25" thickBot="1">
      <c r="A955" s="813" t="s">
        <v>135</v>
      </c>
      <c r="B955" s="814"/>
      <c r="C955" s="814"/>
      <c r="D955" s="815"/>
      <c r="E955" s="241"/>
      <c r="F955" s="241"/>
    </row>
    <row r="956" spans="1:6" ht="14.25" thickBot="1">
      <c r="A956" s="437"/>
      <c r="B956" s="816"/>
      <c r="C956" s="816"/>
      <c r="D956" s="438"/>
      <c r="E956" s="417">
        <f>SUM(E946+E949)</f>
        <v>161.1</v>
      </c>
      <c r="F956" s="417">
        <f>SUM(F946+F949)</f>
        <v>119.58000000000001</v>
      </c>
    </row>
    <row r="972" spans="1:6" ht="15.75">
      <c r="A972" s="817" t="s">
        <v>389</v>
      </c>
      <c r="B972" s="817"/>
      <c r="C972" s="817"/>
      <c r="D972" s="817"/>
      <c r="E972" s="817"/>
      <c r="F972" s="817"/>
    </row>
    <row r="973" spans="1:6" ht="14.25" thickBot="1">
      <c r="A973" s="818"/>
      <c r="B973" s="258"/>
      <c r="C973" s="258"/>
      <c r="D973" s="258"/>
      <c r="E973" s="258"/>
      <c r="F973" s="258"/>
    </row>
    <row r="974" spans="1:6" ht="14.25" thickBot="1">
      <c r="A974" s="819" t="s">
        <v>390</v>
      </c>
      <c r="B974" s="820"/>
      <c r="C974" s="821" t="s">
        <v>391</v>
      </c>
      <c r="D974" s="822"/>
      <c r="E974" s="822"/>
      <c r="F974" s="823"/>
    </row>
    <row r="975" spans="1:6" ht="14.25" thickBot="1">
      <c r="A975" s="824"/>
      <c r="B975" s="825"/>
      <c r="C975" s="826" t="s">
        <v>392</v>
      </c>
      <c r="D975" s="827" t="s">
        <v>393</v>
      </c>
      <c r="E975" s="828" t="s">
        <v>265</v>
      </c>
      <c r="F975" s="827" t="s">
        <v>269</v>
      </c>
    </row>
    <row r="976" spans="1:6">
      <c r="A976" s="829" t="s">
        <v>394</v>
      </c>
      <c r="B976" s="344"/>
      <c r="C976" s="830">
        <f>SUM(C977:C979)</f>
        <v>0</v>
      </c>
      <c r="D976" s="830">
        <f>SUM(D977:D979)</f>
        <v>1181.95</v>
      </c>
      <c r="E976" s="830">
        <f>SUM(E977:E979)</f>
        <v>0</v>
      </c>
      <c r="F976" s="294">
        <f>SUM(F977:F979)</f>
        <v>4018.63</v>
      </c>
    </row>
    <row r="977" spans="1:6">
      <c r="A977" s="831" t="s">
        <v>395</v>
      </c>
      <c r="B977" s="348"/>
      <c r="C977" s="293"/>
      <c r="D977" s="235">
        <v>1181.95</v>
      </c>
      <c r="E977" s="234"/>
      <c r="F977" s="235">
        <v>4018.63</v>
      </c>
    </row>
    <row r="978" spans="1:6">
      <c r="A978" s="831" t="s">
        <v>396</v>
      </c>
      <c r="B978" s="348"/>
      <c r="C978" s="293"/>
      <c r="D978" s="235"/>
      <c r="E978" s="234"/>
      <c r="F978" s="235"/>
    </row>
    <row r="979" spans="1:6">
      <c r="A979" s="831" t="s">
        <v>396</v>
      </c>
      <c r="B979" s="348"/>
      <c r="C979" s="293"/>
      <c r="D979" s="235"/>
      <c r="E979" s="234"/>
      <c r="F979" s="235"/>
    </row>
    <row r="980" spans="1:6">
      <c r="A980" s="832" t="s">
        <v>397</v>
      </c>
      <c r="B980" s="450"/>
      <c r="C980" s="293"/>
      <c r="D980" s="235"/>
      <c r="E980" s="234"/>
      <c r="F980" s="235">
        <v>760</v>
      </c>
    </row>
    <row r="981" spans="1:6" ht="14.25" thickBot="1">
      <c r="A981" s="833" t="s">
        <v>398</v>
      </c>
      <c r="B981" s="366"/>
      <c r="C981" s="834"/>
      <c r="D981" s="241"/>
      <c r="E981" s="240"/>
      <c r="F981" s="241">
        <v>2001</v>
      </c>
    </row>
    <row r="982" spans="1:6" ht="14.25" thickBot="1">
      <c r="A982" s="835" t="s">
        <v>136</v>
      </c>
      <c r="B982" s="836"/>
      <c r="C982" s="837">
        <f>C976+C980+C981</f>
        <v>0</v>
      </c>
      <c r="D982" s="837">
        <f>D976+D980+D981</f>
        <v>1181.95</v>
      </c>
      <c r="E982" s="837">
        <f>E976+E980+E981</f>
        <v>0</v>
      </c>
      <c r="F982" s="838">
        <f>F976+F980+F981</f>
        <v>6779.63</v>
      </c>
    </row>
    <row r="985" spans="1:6" ht="30" customHeight="1">
      <c r="A985" s="210" t="s">
        <v>399</v>
      </c>
      <c r="B985" s="210"/>
      <c r="C985" s="210"/>
      <c r="D985" s="210"/>
      <c r="E985" s="839"/>
      <c r="F985" s="839"/>
    </row>
    <row r="987" spans="1:6" ht="15">
      <c r="A987" s="303" t="s">
        <v>400</v>
      </c>
      <c r="B987" s="303"/>
      <c r="C987" s="303"/>
      <c r="D987" s="303"/>
    </row>
    <row r="988" spans="1:6" ht="14.25" thickBot="1">
      <c r="A988" s="212"/>
      <c r="B988" s="258"/>
      <c r="C988" s="258"/>
      <c r="D988" s="258"/>
    </row>
    <row r="989" spans="1:6" ht="51.75" thickBot="1">
      <c r="A989" s="359" t="s">
        <v>32</v>
      </c>
      <c r="B989" s="360"/>
      <c r="C989" s="308" t="s">
        <v>401</v>
      </c>
      <c r="D989" s="308" t="s">
        <v>402</v>
      </c>
    </row>
    <row r="990" spans="1:6" ht="14.25" thickBot="1">
      <c r="A990" s="483" t="s">
        <v>403</v>
      </c>
      <c r="B990" s="840"/>
      <c r="C990" s="841">
        <v>52</v>
      </c>
      <c r="D990" s="842">
        <v>50</v>
      </c>
    </row>
    <row r="993" spans="1:6" ht="24" customHeight="1">
      <c r="A993" s="303" t="s">
        <v>404</v>
      </c>
      <c r="B993" s="303"/>
      <c r="C993" s="303"/>
      <c r="D993" s="303"/>
      <c r="E993" s="303"/>
      <c r="F993" s="303"/>
    </row>
    <row r="994" spans="1:6" ht="16.5" thickBot="1">
      <c r="A994" s="258"/>
      <c r="B994" s="433"/>
      <c r="C994" s="433"/>
      <c r="D994" s="258"/>
      <c r="E994" s="258"/>
    </row>
    <row r="995" spans="1:6" ht="51.75" thickBot="1">
      <c r="A995" s="826" t="s">
        <v>405</v>
      </c>
      <c r="B995" s="827" t="s">
        <v>406</v>
      </c>
      <c r="C995" s="827" t="s">
        <v>151</v>
      </c>
      <c r="D995" s="218" t="s">
        <v>407</v>
      </c>
      <c r="E995" s="217" t="s">
        <v>408</v>
      </c>
    </row>
    <row r="996" spans="1:6">
      <c r="A996" s="843" t="s">
        <v>80</v>
      </c>
      <c r="B996" s="250"/>
      <c r="C996" s="250"/>
      <c r="D996" s="251"/>
      <c r="E996" s="250"/>
    </row>
    <row r="997" spans="1:6">
      <c r="A997" s="844" t="s">
        <v>81</v>
      </c>
      <c r="B997" s="235"/>
      <c r="C997" s="235"/>
      <c r="D997" s="234"/>
      <c r="E997" s="235"/>
    </row>
    <row r="998" spans="1:6">
      <c r="A998" s="844" t="s">
        <v>409</v>
      </c>
      <c r="B998" s="235"/>
      <c r="C998" s="235"/>
      <c r="D998" s="234"/>
      <c r="E998" s="235"/>
    </row>
    <row r="999" spans="1:6">
      <c r="A999" s="844" t="s">
        <v>410</v>
      </c>
      <c r="B999" s="235"/>
      <c r="C999" s="235"/>
      <c r="D999" s="234"/>
      <c r="E999" s="235"/>
    </row>
    <row r="1000" spans="1:6">
      <c r="A1000" s="844" t="s">
        <v>411</v>
      </c>
      <c r="B1000" s="235"/>
      <c r="C1000" s="235"/>
      <c r="D1000" s="234"/>
      <c r="E1000" s="235"/>
    </row>
    <row r="1001" spans="1:6">
      <c r="A1001" s="844" t="s">
        <v>412</v>
      </c>
      <c r="B1001" s="235"/>
      <c r="C1001" s="235"/>
      <c r="D1001" s="234"/>
      <c r="E1001" s="235"/>
    </row>
    <row r="1002" spans="1:6">
      <c r="A1002" s="844" t="s">
        <v>413</v>
      </c>
      <c r="B1002" s="235"/>
      <c r="C1002" s="235"/>
      <c r="D1002" s="234"/>
      <c r="E1002" s="235"/>
    </row>
    <row r="1003" spans="1:6" ht="14.25" thickBot="1">
      <c r="A1003" s="845" t="s">
        <v>414</v>
      </c>
      <c r="B1003" s="627"/>
      <c r="C1003" s="627"/>
      <c r="D1003" s="846"/>
      <c r="E1003" s="627"/>
    </row>
    <row r="1014" spans="1:5" ht="14.25">
      <c r="A1014" s="583" t="s">
        <v>415</v>
      </c>
      <c r="B1014" s="847"/>
      <c r="C1014" s="847"/>
      <c r="D1014" s="847"/>
      <c r="E1014" s="847"/>
    </row>
    <row r="1015" spans="1:5" ht="16.5" thickBot="1">
      <c r="A1015" s="258"/>
      <c r="B1015" s="433"/>
      <c r="C1015" s="433"/>
      <c r="D1015" s="258"/>
      <c r="E1015" s="258"/>
    </row>
    <row r="1016" spans="1:5" ht="63.75" thickBot="1">
      <c r="A1016" s="848" t="s">
        <v>405</v>
      </c>
      <c r="B1016" s="849" t="s">
        <v>406</v>
      </c>
      <c r="C1016" s="849" t="s">
        <v>151</v>
      </c>
      <c r="D1016" s="850" t="s">
        <v>416</v>
      </c>
      <c r="E1016" s="851" t="s">
        <v>408</v>
      </c>
    </row>
    <row r="1017" spans="1:5">
      <c r="A1017" s="843" t="s">
        <v>80</v>
      </c>
      <c r="B1017" s="250"/>
      <c r="C1017" s="250"/>
      <c r="D1017" s="251"/>
      <c r="E1017" s="250"/>
    </row>
    <row r="1018" spans="1:5">
      <c r="A1018" s="844" t="s">
        <v>81</v>
      </c>
      <c r="B1018" s="235"/>
      <c r="C1018" s="235"/>
      <c r="D1018" s="234"/>
      <c r="E1018" s="235"/>
    </row>
    <row r="1019" spans="1:5">
      <c r="A1019" s="844" t="s">
        <v>409</v>
      </c>
      <c r="B1019" s="235"/>
      <c r="C1019" s="235"/>
      <c r="D1019" s="234"/>
      <c r="E1019" s="235"/>
    </row>
    <row r="1020" spans="1:5">
      <c r="A1020" s="844" t="s">
        <v>410</v>
      </c>
      <c r="B1020" s="235"/>
      <c r="C1020" s="235"/>
      <c r="D1020" s="234"/>
      <c r="E1020" s="235"/>
    </row>
    <row r="1021" spans="1:5">
      <c r="A1021" s="844" t="s">
        <v>411</v>
      </c>
      <c r="B1021" s="235"/>
      <c r="C1021" s="235"/>
      <c r="D1021" s="234"/>
      <c r="E1021" s="235"/>
    </row>
    <row r="1022" spans="1:5">
      <c r="A1022" s="844" t="s">
        <v>412</v>
      </c>
      <c r="B1022" s="235"/>
      <c r="C1022" s="235"/>
      <c r="D1022" s="234"/>
      <c r="E1022" s="235"/>
    </row>
    <row r="1023" spans="1:5">
      <c r="A1023" s="844" t="s">
        <v>413</v>
      </c>
      <c r="B1023" s="235"/>
      <c r="C1023" s="235"/>
      <c r="D1023" s="234"/>
      <c r="E1023" s="235"/>
    </row>
    <row r="1024" spans="1:5" ht="14.25" thickBot="1">
      <c r="A1024" s="845" t="s">
        <v>414</v>
      </c>
      <c r="B1024" s="627"/>
      <c r="C1024" s="627"/>
      <c r="D1024" s="846"/>
      <c r="E1024" s="627"/>
    </row>
    <row r="1032" spans="1:7" ht="15">
      <c r="A1032" s="852"/>
      <c r="B1032" s="852"/>
      <c r="C1032" s="853"/>
      <c r="D1032" s="854"/>
      <c r="E1032" s="852"/>
      <c r="F1032" s="852"/>
    </row>
    <row r="1033" spans="1:7" ht="30">
      <c r="A1033" s="855" t="s">
        <v>417</v>
      </c>
      <c r="B1033" s="855"/>
      <c r="C1033" s="853">
        <v>44650</v>
      </c>
      <c r="D1033" s="854"/>
      <c r="E1033" s="855"/>
      <c r="F1033" s="854" t="s">
        <v>418</v>
      </c>
      <c r="G1033" s="854"/>
    </row>
    <row r="1034" spans="1:7" ht="15">
      <c r="A1034" s="855" t="s">
        <v>419</v>
      </c>
      <c r="B1034" s="339"/>
      <c r="C1034" s="854" t="s">
        <v>420</v>
      </c>
      <c r="D1034" s="856"/>
      <c r="E1034" s="855"/>
      <c r="F1034" s="854" t="s">
        <v>421</v>
      </c>
      <c r="G1034" s="854"/>
    </row>
  </sheetData>
  <mergeCells count="416">
    <mergeCell ref="C1034:D1034"/>
    <mergeCell ref="F1034:G1034"/>
    <mergeCell ref="A987:D987"/>
    <mergeCell ref="A989:B989"/>
    <mergeCell ref="A990:B990"/>
    <mergeCell ref="A993:F993"/>
    <mergeCell ref="C1032:D1032"/>
    <mergeCell ref="C1033:D1033"/>
    <mergeCell ref="F1033:G1033"/>
    <mergeCell ref="A978:B978"/>
    <mergeCell ref="A979:B979"/>
    <mergeCell ref="A980:B980"/>
    <mergeCell ref="A981:B981"/>
    <mergeCell ref="A982:B982"/>
    <mergeCell ref="A985:F985"/>
    <mergeCell ref="A956:D956"/>
    <mergeCell ref="A972:F972"/>
    <mergeCell ref="A974:B975"/>
    <mergeCell ref="C974:F974"/>
    <mergeCell ref="A976:B976"/>
    <mergeCell ref="A977:B977"/>
    <mergeCell ref="A950:D950"/>
    <mergeCell ref="A951:D951"/>
    <mergeCell ref="A952:D952"/>
    <mergeCell ref="A953:D953"/>
    <mergeCell ref="A954:D954"/>
    <mergeCell ref="A955:D955"/>
    <mergeCell ref="A943:C943"/>
    <mergeCell ref="A945:D945"/>
    <mergeCell ref="A946:D946"/>
    <mergeCell ref="A947:D947"/>
    <mergeCell ref="A948:D948"/>
    <mergeCell ref="A949:D949"/>
    <mergeCell ref="A935:D935"/>
    <mergeCell ref="A936:D936"/>
    <mergeCell ref="A937:D937"/>
    <mergeCell ref="A938:D938"/>
    <mergeCell ref="A939:D939"/>
    <mergeCell ref="A940:D940"/>
    <mergeCell ref="A929:D929"/>
    <mergeCell ref="A930:D930"/>
    <mergeCell ref="A931:D931"/>
    <mergeCell ref="A932:D932"/>
    <mergeCell ref="A933:D933"/>
    <mergeCell ref="A934:D934"/>
    <mergeCell ref="A895:D895"/>
    <mergeCell ref="A896:D896"/>
    <mergeCell ref="A897:D897"/>
    <mergeCell ref="A898:D898"/>
    <mergeCell ref="A927:D927"/>
    <mergeCell ref="A928:D928"/>
    <mergeCell ref="A889:D889"/>
    <mergeCell ref="A890:D890"/>
    <mergeCell ref="A891:D891"/>
    <mergeCell ref="A892:D892"/>
    <mergeCell ref="A893:D893"/>
    <mergeCell ref="A894:D894"/>
    <mergeCell ref="A882:D882"/>
    <mergeCell ref="A884:D884"/>
    <mergeCell ref="A885:D885"/>
    <mergeCell ref="A886:D886"/>
    <mergeCell ref="A887:D887"/>
    <mergeCell ref="A888:D888"/>
    <mergeCell ref="A853:D853"/>
    <mergeCell ref="A854:D854"/>
    <mergeCell ref="A855:D855"/>
    <mergeCell ref="A856:D856"/>
    <mergeCell ref="A857:D857"/>
    <mergeCell ref="A858:D858"/>
    <mergeCell ref="A847:D847"/>
    <mergeCell ref="A848:D848"/>
    <mergeCell ref="A849:D849"/>
    <mergeCell ref="A850:D850"/>
    <mergeCell ref="A851:D851"/>
    <mergeCell ref="A852:D852"/>
    <mergeCell ref="A841:D841"/>
    <mergeCell ref="A842:D842"/>
    <mergeCell ref="A843:D843"/>
    <mergeCell ref="A844:D844"/>
    <mergeCell ref="A845:D845"/>
    <mergeCell ref="A846:D846"/>
    <mergeCell ref="A805:B805"/>
    <mergeCell ref="A806:B806"/>
    <mergeCell ref="A807:B807"/>
    <mergeCell ref="A808:B808"/>
    <mergeCell ref="A809:B809"/>
    <mergeCell ref="A839:C839"/>
    <mergeCell ref="A799:B799"/>
    <mergeCell ref="A800:B800"/>
    <mergeCell ref="A801:B801"/>
    <mergeCell ref="A802:B802"/>
    <mergeCell ref="A803:B803"/>
    <mergeCell ref="A804:B804"/>
    <mergeCell ref="A790:D790"/>
    <mergeCell ref="A791:D791"/>
    <mergeCell ref="A792:D792"/>
    <mergeCell ref="A793:D793"/>
    <mergeCell ref="A795:D795"/>
    <mergeCell ref="A797:B797"/>
    <mergeCell ref="C797:C798"/>
    <mergeCell ref="D797:D798"/>
    <mergeCell ref="A798:B798"/>
    <mergeCell ref="A784:D784"/>
    <mergeCell ref="A785:D785"/>
    <mergeCell ref="A786:D786"/>
    <mergeCell ref="A787:D787"/>
    <mergeCell ref="A788:D788"/>
    <mergeCell ref="A789:D789"/>
    <mergeCell ref="A778:D778"/>
    <mergeCell ref="A779:D779"/>
    <mergeCell ref="A780:D780"/>
    <mergeCell ref="A781:D781"/>
    <mergeCell ref="A782:D782"/>
    <mergeCell ref="A783:D783"/>
    <mergeCell ref="A772:D772"/>
    <mergeCell ref="A773:D773"/>
    <mergeCell ref="A774:D774"/>
    <mergeCell ref="A775:D775"/>
    <mergeCell ref="A776:D776"/>
    <mergeCell ref="A777:D777"/>
    <mergeCell ref="A766:D766"/>
    <mergeCell ref="A767:D767"/>
    <mergeCell ref="A768:D768"/>
    <mergeCell ref="A769:D769"/>
    <mergeCell ref="A770:D770"/>
    <mergeCell ref="A771:D771"/>
    <mergeCell ref="A760:D760"/>
    <mergeCell ref="A761:D761"/>
    <mergeCell ref="A762:D762"/>
    <mergeCell ref="A763:D763"/>
    <mergeCell ref="A764:D764"/>
    <mergeCell ref="A765:D765"/>
    <mergeCell ref="A754:D754"/>
    <mergeCell ref="A755:D755"/>
    <mergeCell ref="A756:D756"/>
    <mergeCell ref="A757:D757"/>
    <mergeCell ref="A758:D758"/>
    <mergeCell ref="A759:D759"/>
    <mergeCell ref="A747:C747"/>
    <mergeCell ref="A749:D749"/>
    <mergeCell ref="A750:D750"/>
    <mergeCell ref="A751:D751"/>
    <mergeCell ref="A752:D752"/>
    <mergeCell ref="A753:D753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166 im. Żwirki i Wigury, ul. Żytnia 40, 01-198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2022-05-06T12:55:05Z</dcterms:created>
  <dcterms:modified xsi:type="dcterms:W3CDTF">2022-05-06T12:56:29Z</dcterms:modified>
</cp:coreProperties>
</file>