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2AAE4D84-C0EC-4901-9D99-DC37D70EDCFE}" xr6:coauthVersionLast="36" xr6:coauthVersionMax="36" xr10:uidLastSave="{00000000-0000-0000-0000-000000000000}"/>
  <bookViews>
    <workbookView xWindow="0" yWindow="0" windowWidth="28800" windowHeight="11805" xr2:uid="{4C7CC9C5-6C5A-4D30-90D7-72BF19A01E0A}"/>
  </bookViews>
  <sheets>
    <sheet name="LO3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83" i="1" s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6" i="1" s="1"/>
  <c r="E103" i="1" s="1"/>
  <c r="E110" i="1" s="1"/>
  <c r="E97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9" i="1"/>
  <c r="D29" i="1"/>
  <c r="B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/>
  <c r="H22" i="1"/>
  <c r="H29" i="1" s="1"/>
  <c r="H37" i="1" s="1"/>
  <c r="G22" i="1"/>
  <c r="G29" i="1" s="1"/>
  <c r="F22" i="1"/>
  <c r="F29" i="1" s="1"/>
  <c r="E22" i="1"/>
  <c r="E29" i="1" s="1"/>
  <c r="D22" i="1"/>
  <c r="C22" i="1"/>
  <c r="C29" i="1" s="1"/>
  <c r="B22" i="1"/>
  <c r="I21" i="1"/>
  <c r="H19" i="1"/>
  <c r="G19" i="1"/>
  <c r="F19" i="1"/>
  <c r="E19" i="1"/>
  <c r="D19" i="1"/>
  <c r="D37" i="1" s="1"/>
  <c r="C19" i="1"/>
  <c r="C37" i="1" s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H12" i="1"/>
  <c r="G12" i="1"/>
  <c r="F12" i="1"/>
  <c r="E12" i="1"/>
  <c r="D12" i="1"/>
  <c r="C12" i="1"/>
  <c r="B12" i="1"/>
  <c r="B19" i="1" s="1"/>
  <c r="I11" i="1"/>
  <c r="I36" i="1" s="1"/>
  <c r="G37" i="1" l="1"/>
  <c r="E37" i="1"/>
  <c r="F37" i="1"/>
  <c r="E109" i="1"/>
  <c r="I19" i="1"/>
  <c r="I37" i="1" s="1"/>
</calcChain>
</file>

<file path=xl/sharedStrings.xml><?xml version="1.0" encoding="utf-8"?>
<sst xmlns="http://schemas.openxmlformats.org/spreadsheetml/2006/main" count="648" uniqueCount="425">
  <si>
    <t xml:space="preserve"> </t>
  </si>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</sst>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sz val="10"/>
      <color indexed="8"/>
      <name val="Book Antiqua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36" fillId="0" borderId="0"/>
  </cellStyleXfs>
  <cellXfs count="869">
    <xf numFmtId="0" fontId="0" fillId="0" borderId="0" xfId="0"/>
    <xf numFmtId="4" fontId="1" fillId="0" borderId="0" xfId="0" applyNumberFormat="1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1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1" fillId="0" borderId="12" xfId="0" applyNumberFormat="1" applyFont="1" applyBorder="1" applyAlignment="1" applyProtection="1">
      <alignment vertical="center"/>
      <protection locked="0"/>
    </xf>
    <xf numFmtId="4" fontId="1" fillId="0" borderId="50" xfId="0" applyNumberFormat="1" applyFont="1" applyBorder="1" applyAlignment="1" applyProtection="1">
      <alignment vertical="center"/>
      <protection locked="0"/>
    </xf>
    <xf numFmtId="4" fontId="1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165" fontId="39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6" xfId="0" applyNumberFormat="1" applyFont="1" applyFill="1" applyBorder="1" applyAlignment="1">
      <alignment horizontal="right" vertical="center" wrapText="1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Fill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1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90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2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4CB3CD66-CC1E-4FBC-AE1F-B497ECA31A83}"/>
    <cellStyle name="Normalny" xfId="0" builtinId="0"/>
    <cellStyle name="Normalny 2" xfId="4" xr:uid="{9097E7F2-F16F-457B-8C9C-087E4C65A1A5}"/>
    <cellStyle name="Normalny 3" xfId="5" xr:uid="{48482138-4E19-4346-9A60-6E526259947A}"/>
    <cellStyle name="Normalny_dzielnice termin spr." xfId="2" xr:uid="{EBF7A3E7-DBF1-4204-9060-B3DFD69895CD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AEF45-19B4-4B2C-BF5C-A83D2940000F}">
  <sheetPr codeName="Arkusz7">
    <tabColor rgb="FF92D050"/>
  </sheetPr>
  <dimension ref="A1:J1030"/>
  <sheetViews>
    <sheetView tabSelected="1" view="pageLayout" topLeftCell="A1007" zoomScaleNormal="100" zoomScaleSheetLayoutView="80" workbookViewId="0">
      <selection activeCell="D11" sqref="D11:I18"/>
    </sheetView>
  </sheetViews>
  <sheetFormatPr defaultColWidth="9.140625" defaultRowHeight="13.5"/>
  <cols>
    <col min="1" max="1" width="31.28515625" style="1" customWidth="1"/>
    <col min="2" max="2" width="20.85546875" style="1" customWidth="1"/>
    <col min="3" max="3" width="20" style="1" customWidth="1"/>
    <col min="4" max="4" width="18" style="1" customWidth="1"/>
    <col min="5" max="5" width="19.7109375" style="1" customWidth="1"/>
    <col min="6" max="6" width="16.140625" style="1" customWidth="1"/>
    <col min="7" max="7" width="16.42578125" style="1" customWidth="1"/>
    <col min="8" max="8" width="14" style="1" customWidth="1"/>
    <col min="9" max="9" width="14.85546875" style="1" customWidth="1"/>
    <col min="10" max="10" width="13.7109375" style="1" customWidth="1"/>
    <col min="11" max="16384" width="9.140625" style="1"/>
  </cols>
  <sheetData>
    <row r="1" spans="1:10">
      <c r="B1" s="1" t="s">
        <v>0</v>
      </c>
    </row>
    <row r="2" spans="1:10" s="3" customFormat="1" ht="16.5">
      <c r="A2" s="2"/>
      <c r="D2" s="4"/>
      <c r="E2" s="5"/>
      <c r="F2" s="5" t="s">
        <v>1</v>
      </c>
      <c r="G2" s="5"/>
      <c r="H2" s="5"/>
      <c r="I2" s="5"/>
    </row>
    <row r="3" spans="1:10" s="3" customFormat="1" ht="40.5" customHeight="1">
      <c r="B3" s="6"/>
      <c r="C3" s="6"/>
      <c r="D3" s="7"/>
      <c r="E3" s="7"/>
      <c r="F3" s="8" t="s">
        <v>2</v>
      </c>
      <c r="G3" s="9"/>
      <c r="H3" s="9"/>
      <c r="I3" s="9"/>
      <c r="J3" s="9"/>
    </row>
    <row r="4" spans="1:10" s="12" customFormat="1" ht="15">
      <c r="A4" s="6"/>
      <c r="B4" s="10"/>
      <c r="C4" s="10"/>
      <c r="D4" s="11"/>
      <c r="E4" s="11"/>
    </row>
    <row r="5" spans="1:10" ht="15" customHeight="1">
      <c r="A5" s="13" t="s">
        <v>3</v>
      </c>
      <c r="B5" s="13"/>
      <c r="C5" s="13"/>
      <c r="D5" s="13"/>
      <c r="E5" s="13"/>
      <c r="F5" s="13"/>
      <c r="G5" s="13"/>
      <c r="H5" s="13"/>
      <c r="I5" s="13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4</v>
      </c>
      <c r="C7" s="18"/>
      <c r="D7" s="18"/>
      <c r="E7" s="18"/>
      <c r="F7" s="18"/>
      <c r="G7" s="19"/>
      <c r="H7" s="20"/>
      <c r="I7" s="20"/>
    </row>
    <row r="8" spans="1:10">
      <c r="A8" s="21" t="s">
        <v>5</v>
      </c>
      <c r="B8" s="22" t="s">
        <v>6</v>
      </c>
      <c r="C8" s="23" t="s">
        <v>7</v>
      </c>
      <c r="D8" s="22" t="s">
        <v>8</v>
      </c>
      <c r="E8" s="24" t="s">
        <v>9</v>
      </c>
      <c r="F8" s="25" t="s">
        <v>10</v>
      </c>
      <c r="G8" s="25" t="s">
        <v>11</v>
      </c>
      <c r="H8" s="25" t="s">
        <v>12</v>
      </c>
      <c r="I8" s="26" t="s">
        <v>13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14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15</v>
      </c>
      <c r="B11" s="39"/>
      <c r="C11" s="39"/>
      <c r="D11" s="40">
        <v>4494031.46</v>
      </c>
      <c r="E11" s="40">
        <v>403780.07</v>
      </c>
      <c r="F11" s="40"/>
      <c r="G11" s="40">
        <v>614699.81999999995</v>
      </c>
      <c r="H11" s="40"/>
      <c r="I11" s="41">
        <f>SUM(B11:H11)</f>
        <v>5512511.3500000006</v>
      </c>
    </row>
    <row r="12" spans="1:10">
      <c r="A12" s="42" t="s">
        <v>16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170416.18</v>
      </c>
      <c r="F12" s="44">
        <f t="shared" si="0"/>
        <v>0</v>
      </c>
      <c r="G12" s="44">
        <f t="shared" si="0"/>
        <v>67218.080000000002</v>
      </c>
      <c r="H12" s="44">
        <f t="shared" si="0"/>
        <v>0</v>
      </c>
      <c r="I12" s="41">
        <f t="shared" si="0"/>
        <v>237634.26</v>
      </c>
    </row>
    <row r="13" spans="1:10">
      <c r="A13" s="45" t="s">
        <v>17</v>
      </c>
      <c r="B13" s="46"/>
      <c r="C13" s="46"/>
      <c r="D13" s="47"/>
      <c r="E13" s="48">
        <v>136270.63</v>
      </c>
      <c r="F13" s="48"/>
      <c r="G13" s="48">
        <v>67218.080000000002</v>
      </c>
      <c r="H13" s="48"/>
      <c r="I13" s="49">
        <f>SUM(B13:H13)</f>
        <v>203488.71000000002</v>
      </c>
    </row>
    <row r="14" spans="1:10">
      <c r="A14" s="45" t="s">
        <v>18</v>
      </c>
      <c r="B14" s="50"/>
      <c r="C14" s="50"/>
      <c r="D14" s="48"/>
      <c r="E14" s="48">
        <v>34145.550000000003</v>
      </c>
      <c r="F14" s="47"/>
      <c r="G14" s="48"/>
      <c r="H14" s="47"/>
      <c r="I14" s="49">
        <f>SUM(B14:H14)</f>
        <v>34145.550000000003</v>
      </c>
    </row>
    <row r="15" spans="1:10">
      <c r="A15" s="45" t="s">
        <v>19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20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0</v>
      </c>
      <c r="F16" s="44">
        <f t="shared" si="1"/>
        <v>0</v>
      </c>
      <c r="G16" s="44">
        <f t="shared" si="1"/>
        <v>0</v>
      </c>
      <c r="H16" s="44">
        <f t="shared" si="1"/>
        <v>0</v>
      </c>
      <c r="I16" s="41">
        <f t="shared" si="1"/>
        <v>0</v>
      </c>
    </row>
    <row r="17" spans="1:9">
      <c r="A17" s="45" t="s">
        <v>21</v>
      </c>
      <c r="B17" s="46"/>
      <c r="C17" s="46"/>
      <c r="D17" s="47"/>
      <c r="E17" s="48"/>
      <c r="F17" s="48"/>
      <c r="G17" s="48"/>
      <c r="H17" s="47"/>
      <c r="I17" s="49">
        <f>SUM(B17:H17)</f>
        <v>0</v>
      </c>
    </row>
    <row r="18" spans="1:9">
      <c r="A18" s="45" t="s">
        <v>18</v>
      </c>
      <c r="B18" s="50"/>
      <c r="C18" s="46"/>
      <c r="D18" s="48"/>
      <c r="E18" s="48"/>
      <c r="F18" s="47"/>
      <c r="G18" s="48"/>
      <c r="H18" s="48"/>
      <c r="I18" s="49">
        <f>SUM(B18:H18)</f>
        <v>0</v>
      </c>
    </row>
    <row r="19" spans="1:9">
      <c r="A19" s="38" t="s">
        <v>22</v>
      </c>
      <c r="B19" s="43">
        <f t="shared" ref="B19:I19" si="2">B11+B12-B16</f>
        <v>0</v>
      </c>
      <c r="C19" s="43">
        <f t="shared" si="2"/>
        <v>0</v>
      </c>
      <c r="D19" s="43">
        <f t="shared" si="2"/>
        <v>4494031.46</v>
      </c>
      <c r="E19" s="43">
        <f t="shared" si="2"/>
        <v>574196.25</v>
      </c>
      <c r="F19" s="43">
        <f t="shared" si="2"/>
        <v>0</v>
      </c>
      <c r="G19" s="43">
        <f t="shared" si="2"/>
        <v>681917.89999999991</v>
      </c>
      <c r="H19" s="43">
        <f t="shared" si="2"/>
        <v>0</v>
      </c>
      <c r="I19" s="51">
        <f t="shared" si="2"/>
        <v>5750145.6100000003</v>
      </c>
    </row>
    <row r="20" spans="1:9">
      <c r="A20" s="33" t="s">
        <v>23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15</v>
      </c>
      <c r="B21" s="39"/>
      <c r="C21" s="39"/>
      <c r="D21" s="40">
        <v>1304943.24</v>
      </c>
      <c r="E21" s="40">
        <v>403780.07</v>
      </c>
      <c r="F21" s="40"/>
      <c r="G21" s="40">
        <v>612009.06999999995</v>
      </c>
      <c r="H21" s="40"/>
      <c r="I21" s="41">
        <f>SUM(B21:H21)</f>
        <v>2320732.38</v>
      </c>
    </row>
    <row r="22" spans="1:9">
      <c r="A22" s="42" t="s">
        <v>16</v>
      </c>
      <c r="B22" s="43">
        <f>SUM(B23:B25)</f>
        <v>0</v>
      </c>
      <c r="C22" s="43">
        <f t="shared" ref="C22:I22" si="3">SUM(C23:C25)</f>
        <v>0</v>
      </c>
      <c r="D22" s="44">
        <f t="shared" si="3"/>
        <v>107538.43</v>
      </c>
      <c r="E22" s="44">
        <f t="shared" si="3"/>
        <v>170416.18</v>
      </c>
      <c r="F22" s="44">
        <f t="shared" si="3"/>
        <v>0</v>
      </c>
      <c r="G22" s="44">
        <f t="shared" si="3"/>
        <v>69908.83</v>
      </c>
      <c r="H22" s="44">
        <f t="shared" si="3"/>
        <v>0</v>
      </c>
      <c r="I22" s="41">
        <f t="shared" si="3"/>
        <v>347863.44</v>
      </c>
    </row>
    <row r="23" spans="1:9">
      <c r="A23" s="45" t="s">
        <v>24</v>
      </c>
      <c r="B23" s="50"/>
      <c r="C23" s="50"/>
      <c r="D23" s="48">
        <v>107538.43</v>
      </c>
      <c r="E23" s="48"/>
      <c r="F23" s="48"/>
      <c r="G23" s="48">
        <v>2690.75</v>
      </c>
      <c r="H23" s="47"/>
      <c r="I23" s="49">
        <f t="shared" ref="I23:I28" si="4">SUM(B23:H23)</f>
        <v>110229.18</v>
      </c>
    </row>
    <row r="24" spans="1:9">
      <c r="A24" s="45" t="s">
        <v>18</v>
      </c>
      <c r="B24" s="46"/>
      <c r="C24" s="46"/>
      <c r="D24" s="48"/>
      <c r="E24" s="48">
        <v>170416.18</v>
      </c>
      <c r="F24" s="48"/>
      <c r="G24" s="48">
        <v>67218.080000000002</v>
      </c>
      <c r="H24" s="47"/>
      <c r="I24" s="49">
        <f t="shared" si="4"/>
        <v>237634.26</v>
      </c>
    </row>
    <row r="25" spans="1:9">
      <c r="A25" s="45" t="s">
        <v>19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20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1">
        <f t="shared" si="5"/>
        <v>0</v>
      </c>
    </row>
    <row r="27" spans="1:9">
      <c r="A27" s="45" t="s">
        <v>21</v>
      </c>
      <c r="B27" s="46"/>
      <c r="C27" s="46"/>
      <c r="D27" s="47"/>
      <c r="E27" s="48"/>
      <c r="F27" s="48"/>
      <c r="G27" s="48"/>
      <c r="H27" s="47"/>
      <c r="I27" s="49">
        <f t="shared" si="4"/>
        <v>0</v>
      </c>
    </row>
    <row r="28" spans="1:9">
      <c r="A28" s="45" t="s">
        <v>18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22</v>
      </c>
      <c r="B29" s="43">
        <f>B21+B22-B26</f>
        <v>0</v>
      </c>
      <c r="C29" s="43">
        <f t="shared" ref="C29:I29" si="6">C21+C22-C26</f>
        <v>0</v>
      </c>
      <c r="D29" s="44">
        <f t="shared" si="6"/>
        <v>1412481.67</v>
      </c>
      <c r="E29" s="44">
        <f t="shared" si="6"/>
        <v>574196.25</v>
      </c>
      <c r="F29" s="44">
        <f t="shared" si="6"/>
        <v>0</v>
      </c>
      <c r="G29" s="44">
        <f t="shared" si="6"/>
        <v>681917.89999999991</v>
      </c>
      <c r="H29" s="44">
        <f t="shared" si="6"/>
        <v>0</v>
      </c>
      <c r="I29" s="41">
        <f t="shared" si="6"/>
        <v>2668595.8199999998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15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26</v>
      </c>
      <c r="B32" s="50"/>
      <c r="C32" s="50"/>
      <c r="D32" s="50"/>
      <c r="E32" s="50"/>
      <c r="F32" s="50"/>
      <c r="G32" s="50"/>
      <c r="H32" s="46"/>
      <c r="I32" s="52">
        <f>SUM(B32:H32)</f>
        <v>0</v>
      </c>
    </row>
    <row r="33" spans="1:9">
      <c r="A33" s="45" t="s">
        <v>27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22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15</v>
      </c>
      <c r="B36" s="57"/>
      <c r="C36" s="58">
        <f t="shared" ref="C36:I36" si="8">C11-C21-C31</f>
        <v>0</v>
      </c>
      <c r="D36" s="58">
        <f t="shared" si="8"/>
        <v>3189088.2199999997</v>
      </c>
      <c r="E36" s="58">
        <f>E11-E21-E31</f>
        <v>0</v>
      </c>
      <c r="F36" s="58">
        <f t="shared" si="8"/>
        <v>0</v>
      </c>
      <c r="G36" s="58">
        <f t="shared" si="8"/>
        <v>2690.75</v>
      </c>
      <c r="H36" s="58">
        <f t="shared" si="8"/>
        <v>0</v>
      </c>
      <c r="I36" s="59">
        <f t="shared" si="8"/>
        <v>3191778.9700000007</v>
      </c>
    </row>
    <row r="37" spans="1:9" ht="14.25" thickBot="1">
      <c r="A37" s="60" t="s">
        <v>22</v>
      </c>
      <c r="B37" s="61"/>
      <c r="C37" s="62">
        <f t="shared" ref="C37:I37" si="9">C19-C29-C34</f>
        <v>0</v>
      </c>
      <c r="D37" s="62">
        <f t="shared" si="9"/>
        <v>3081549.79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3081549.7900000005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29</v>
      </c>
      <c r="B46" s="67"/>
    </row>
    <row r="47" spans="1:9" ht="14.25" thickBot="1">
      <c r="A47" s="3"/>
      <c r="B47" s="3"/>
    </row>
    <row r="48" spans="1:9" ht="21.75" customHeight="1">
      <c r="A48" s="68" t="s">
        <v>30</v>
      </c>
      <c r="B48" s="69"/>
      <c r="C48" s="70" t="s">
        <v>31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14</v>
      </c>
      <c r="B51" s="78"/>
      <c r="C51" s="79"/>
    </row>
    <row r="52" spans="1:3" ht="15">
      <c r="A52" s="80" t="s">
        <v>15</v>
      </c>
      <c r="B52" s="81"/>
      <c r="C52" s="82">
        <v>8220.99</v>
      </c>
    </row>
    <row r="53" spans="1:3" ht="15">
      <c r="A53" s="83" t="s">
        <v>16</v>
      </c>
      <c r="B53" s="84"/>
      <c r="C53" s="85">
        <f>SUM(C54:C55)</f>
        <v>6653.11</v>
      </c>
    </row>
    <row r="54" spans="1:3" ht="15">
      <c r="A54" s="86" t="s">
        <v>17</v>
      </c>
      <c r="B54" s="87"/>
      <c r="C54" s="88">
        <v>6653.11</v>
      </c>
    </row>
    <row r="55" spans="1:3" ht="15">
      <c r="A55" s="86" t="s">
        <v>18</v>
      </c>
      <c r="B55" s="87"/>
      <c r="C55" s="88"/>
    </row>
    <row r="56" spans="1:3" ht="15">
      <c r="A56" s="83" t="s">
        <v>20</v>
      </c>
      <c r="B56" s="84"/>
      <c r="C56" s="85">
        <f>SUM(C57:C58)</f>
        <v>0</v>
      </c>
    </row>
    <row r="57" spans="1:3" ht="15">
      <c r="A57" s="86" t="s">
        <v>21</v>
      </c>
      <c r="B57" s="87"/>
      <c r="C57" s="88"/>
    </row>
    <row r="58" spans="1:3" ht="15">
      <c r="A58" s="86" t="s">
        <v>18</v>
      </c>
      <c r="B58" s="87"/>
      <c r="C58" s="88"/>
    </row>
    <row r="59" spans="1:3" ht="15">
      <c r="A59" s="83" t="s">
        <v>22</v>
      </c>
      <c r="B59" s="84"/>
      <c r="C59" s="85">
        <f>C52+C53-C56</f>
        <v>14874.099999999999</v>
      </c>
    </row>
    <row r="60" spans="1:3" ht="15">
      <c r="A60" s="77" t="s">
        <v>23</v>
      </c>
      <c r="B60" s="78"/>
      <c r="C60" s="79"/>
    </row>
    <row r="61" spans="1:3" ht="15">
      <c r="A61" s="80" t="s">
        <v>15</v>
      </c>
      <c r="B61" s="81"/>
      <c r="C61" s="82">
        <v>8220.99</v>
      </c>
    </row>
    <row r="62" spans="1:3" ht="15">
      <c r="A62" s="83" t="s">
        <v>16</v>
      </c>
      <c r="B62" s="84"/>
      <c r="C62" s="85">
        <f>SUM(C63:C64)</f>
        <v>6653.11</v>
      </c>
    </row>
    <row r="63" spans="1:3" ht="15">
      <c r="A63" s="86" t="s">
        <v>24</v>
      </c>
      <c r="B63" s="87"/>
      <c r="C63" s="88"/>
    </row>
    <row r="64" spans="1:3" ht="15">
      <c r="A64" s="86" t="s">
        <v>18</v>
      </c>
      <c r="B64" s="87"/>
      <c r="C64" s="89">
        <v>6653.11</v>
      </c>
    </row>
    <row r="65" spans="1:3" ht="15">
      <c r="A65" s="83" t="s">
        <v>20</v>
      </c>
      <c r="B65" s="84"/>
      <c r="C65" s="85">
        <f>SUM(C66:C67)</f>
        <v>0</v>
      </c>
    </row>
    <row r="66" spans="1:3" ht="15">
      <c r="A66" s="86" t="s">
        <v>21</v>
      </c>
      <c r="B66" s="87"/>
      <c r="C66" s="88"/>
    </row>
    <row r="67" spans="1:3" ht="15">
      <c r="A67" s="90" t="s">
        <v>18</v>
      </c>
      <c r="B67" s="91"/>
      <c r="C67" s="92"/>
    </row>
    <row r="68" spans="1:3" ht="15">
      <c r="A68" s="93" t="s">
        <v>22</v>
      </c>
      <c r="B68" s="94"/>
      <c r="C68" s="95">
        <f>C61+C62-C65</f>
        <v>14874.099999999999</v>
      </c>
    </row>
    <row r="69" spans="1:3" ht="15">
      <c r="A69" s="96" t="s">
        <v>25</v>
      </c>
      <c r="B69" s="97"/>
      <c r="C69" s="79"/>
    </row>
    <row r="70" spans="1:3" ht="15">
      <c r="A70" s="80" t="s">
        <v>15</v>
      </c>
      <c r="B70" s="81"/>
      <c r="C70" s="82"/>
    </row>
    <row r="71" spans="1:3" ht="15">
      <c r="A71" s="86" t="s">
        <v>26</v>
      </c>
      <c r="B71" s="87"/>
      <c r="C71" s="88"/>
    </row>
    <row r="72" spans="1:3" ht="15">
      <c r="A72" s="86" t="s">
        <v>27</v>
      </c>
      <c r="B72" s="87"/>
      <c r="C72" s="88"/>
    </row>
    <row r="73" spans="1:3" ht="15">
      <c r="A73" s="98" t="s">
        <v>22</v>
      </c>
      <c r="B73" s="99"/>
      <c r="C73" s="100">
        <f>C70+C71-C72</f>
        <v>0</v>
      </c>
    </row>
    <row r="74" spans="1:3" ht="15">
      <c r="A74" s="77" t="s">
        <v>28</v>
      </c>
      <c r="B74" s="78"/>
      <c r="C74" s="79"/>
    </row>
    <row r="75" spans="1:3" ht="15">
      <c r="A75" s="80" t="s">
        <v>15</v>
      </c>
      <c r="B75" s="81"/>
      <c r="C75" s="101">
        <f>C52-C61-C70</f>
        <v>0</v>
      </c>
    </row>
    <row r="76" spans="1:3" ht="15.75" thickBot="1">
      <c r="A76" s="102" t="s">
        <v>22</v>
      </c>
      <c r="B76" s="103"/>
      <c r="C76" s="104">
        <f>C59-C68-C73</f>
        <v>0</v>
      </c>
    </row>
    <row r="91" spans="1:5" ht="15">
      <c r="A91" s="105" t="s">
        <v>32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33</v>
      </c>
      <c r="B93" s="110" t="s">
        <v>34</v>
      </c>
      <c r="C93" s="110" t="s">
        <v>35</v>
      </c>
      <c r="D93" s="110" t="s">
        <v>36</v>
      </c>
      <c r="E93" s="111" t="s">
        <v>37</v>
      </c>
    </row>
    <row r="94" spans="1:5" ht="14.25" thickBot="1">
      <c r="A94" s="112" t="s">
        <v>14</v>
      </c>
      <c r="B94" s="113"/>
      <c r="C94" s="113"/>
      <c r="D94" s="113"/>
      <c r="E94" s="114"/>
    </row>
    <row r="95" spans="1:5" ht="25.5">
      <c r="A95" s="115" t="s">
        <v>38</v>
      </c>
      <c r="B95" s="116"/>
      <c r="C95" s="116"/>
      <c r="D95" s="116"/>
      <c r="E95" s="117">
        <f>B95+C95+D95</f>
        <v>0</v>
      </c>
    </row>
    <row r="96" spans="1:5">
      <c r="A96" s="118" t="s">
        <v>26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39</v>
      </c>
      <c r="B97" s="122"/>
      <c r="C97" s="122"/>
      <c r="D97" s="122"/>
      <c r="E97" s="123">
        <f>B97+C97+D97</f>
        <v>0</v>
      </c>
    </row>
    <row r="98" spans="1:5">
      <c r="A98" s="121" t="s">
        <v>40</v>
      </c>
      <c r="B98" s="122"/>
      <c r="C98" s="122"/>
      <c r="D98" s="122"/>
      <c r="E98" s="123">
        <f>B98+C98+D98</f>
        <v>0</v>
      </c>
    </row>
    <row r="99" spans="1:5">
      <c r="A99" s="118" t="s">
        <v>27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41</v>
      </c>
      <c r="B100" s="122"/>
      <c r="C100" s="122"/>
      <c r="D100" s="122"/>
      <c r="E100" s="123">
        <f>B100+C100+D100</f>
        <v>0</v>
      </c>
    </row>
    <row r="101" spans="1:5">
      <c r="A101" s="121" t="s">
        <v>42</v>
      </c>
      <c r="B101" s="122"/>
      <c r="C101" s="122"/>
      <c r="D101" s="122"/>
      <c r="E101" s="123">
        <f>B101+C101+D101</f>
        <v>0</v>
      </c>
    </row>
    <row r="102" spans="1:5">
      <c r="A102" s="124" t="s">
        <v>43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44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45</v>
      </c>
      <c r="B104" s="108"/>
      <c r="C104" s="108"/>
      <c r="D104" s="108"/>
      <c r="E104" s="129"/>
    </row>
    <row r="105" spans="1:5">
      <c r="A105" s="115" t="s">
        <v>46</v>
      </c>
      <c r="B105" s="116"/>
      <c r="C105" s="116"/>
      <c r="D105" s="116"/>
      <c r="E105" s="117">
        <f>B105+C105+D105</f>
        <v>0</v>
      </c>
    </row>
    <row r="106" spans="1:5">
      <c r="A106" s="118" t="s">
        <v>26</v>
      </c>
      <c r="B106" s="130"/>
      <c r="C106" s="130"/>
      <c r="D106" s="130"/>
      <c r="E106" s="131">
        <f>B106+C106+D106</f>
        <v>0</v>
      </c>
    </row>
    <row r="107" spans="1:5">
      <c r="A107" s="118" t="s">
        <v>27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47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15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22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3" t="s">
        <v>48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49</v>
      </c>
      <c r="B128" s="141" t="s">
        <v>15</v>
      </c>
      <c r="C128" s="141" t="s">
        <v>22</v>
      </c>
    </row>
    <row r="129" spans="1:9">
      <c r="A129" s="142" t="s">
        <v>50</v>
      </c>
      <c r="B129" s="143"/>
      <c r="C129" s="143"/>
    </row>
    <row r="130" spans="1:9">
      <c r="A130" s="144" t="s">
        <v>51</v>
      </c>
      <c r="B130" s="144"/>
      <c r="C130" s="144"/>
    </row>
    <row r="131" spans="1:9">
      <c r="A131" s="145" t="s">
        <v>52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3" t="s">
        <v>53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54</v>
      </c>
      <c r="C136" s="156"/>
      <c r="D136" s="156"/>
      <c r="E136" s="156"/>
      <c r="F136" s="157"/>
      <c r="G136" s="155" t="s">
        <v>55</v>
      </c>
      <c r="H136" s="156"/>
      <c r="I136" s="157"/>
    </row>
    <row r="137" spans="1:9" ht="38.25">
      <c r="A137" s="158"/>
      <c r="B137" s="159" t="s">
        <v>56</v>
      </c>
      <c r="C137" s="160" t="s">
        <v>57</v>
      </c>
      <c r="D137" s="160" t="s">
        <v>58</v>
      </c>
      <c r="E137" s="160" t="s">
        <v>59</v>
      </c>
      <c r="F137" s="161" t="s">
        <v>60</v>
      </c>
      <c r="G137" s="162" t="s">
        <v>61</v>
      </c>
      <c r="H137" s="163" t="s">
        <v>62</v>
      </c>
      <c r="I137" s="164" t="s">
        <v>63</v>
      </c>
    </row>
    <row r="138" spans="1:9">
      <c r="A138" s="165" t="s">
        <v>15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64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65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22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3" t="s">
        <v>66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49</v>
      </c>
      <c r="B146" s="189" t="s">
        <v>15</v>
      </c>
      <c r="C146" s="190" t="s">
        <v>22</v>
      </c>
    </row>
    <row r="147" spans="1:3" ht="26.25" thickBot="1">
      <c r="A147" s="191" t="s">
        <v>67</v>
      </c>
      <c r="B147" s="192"/>
      <c r="C147" s="193"/>
    </row>
    <row r="168" spans="1:4" ht="48.75" customHeight="1">
      <c r="A168" s="13" t="s">
        <v>68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33</v>
      </c>
      <c r="B170" s="197"/>
      <c r="C170" s="189" t="s">
        <v>15</v>
      </c>
      <c r="D170" s="190" t="s">
        <v>22</v>
      </c>
    </row>
    <row r="171" spans="1:4" ht="66" customHeight="1">
      <c r="A171" s="198" t="s">
        <v>69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51</v>
      </c>
      <c r="B172" s="203"/>
      <c r="C172" s="204"/>
      <c r="D172" s="205"/>
    </row>
    <row r="173" spans="1:4">
      <c r="A173" s="206" t="s">
        <v>6</v>
      </c>
      <c r="B173" s="207"/>
      <c r="C173" s="146"/>
      <c r="D173" s="208"/>
    </row>
    <row r="174" spans="1:4">
      <c r="A174" s="209" t="s">
        <v>8</v>
      </c>
      <c r="B174" s="210"/>
      <c r="C174" s="143"/>
      <c r="D174" s="211"/>
    </row>
    <row r="175" spans="1:4">
      <c r="A175" s="209" t="s">
        <v>9</v>
      </c>
      <c r="B175" s="210"/>
      <c r="C175" s="143"/>
      <c r="D175" s="211"/>
    </row>
    <row r="176" spans="1:4">
      <c r="A176" s="209" t="s">
        <v>10</v>
      </c>
      <c r="B176" s="210"/>
      <c r="C176" s="143"/>
      <c r="D176" s="211"/>
    </row>
    <row r="177" spans="1:4">
      <c r="A177" s="209" t="s">
        <v>11</v>
      </c>
      <c r="B177" s="210"/>
      <c r="C177" s="143"/>
      <c r="D177" s="211"/>
    </row>
    <row r="213" spans="1:9">
      <c r="A213" s="212" t="s">
        <v>70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22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15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15</v>
      </c>
      <c r="F234" s="265" t="s">
        <v>88</v>
      </c>
      <c r="G234" s="266"/>
      <c r="H234" s="267"/>
      <c r="I234" s="268" t="s">
        <v>22</v>
      </c>
    </row>
    <row r="235" spans="1:9" ht="14.25" thickBot="1">
      <c r="A235" s="269"/>
      <c r="B235" s="270"/>
      <c r="C235" s="270"/>
      <c r="D235" s="271"/>
      <c r="E235" s="272"/>
      <c r="F235" s="273" t="s">
        <v>26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58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3648.89</v>
      </c>
      <c r="F238" s="237">
        <v>102.63</v>
      </c>
      <c r="G238" s="294">
        <v>1817.4</v>
      </c>
      <c r="H238" s="237">
        <v>81.05</v>
      </c>
      <c r="I238" s="295">
        <f>E238+F238-G238-H238</f>
        <v>1853.07</v>
      </c>
    </row>
    <row r="239" spans="1:9">
      <c r="A239" s="289"/>
      <c r="B239" s="284" t="s">
        <v>91</v>
      </c>
      <c r="C239" s="285"/>
      <c r="D239" s="286"/>
      <c r="E239" s="296"/>
      <c r="F239" s="237"/>
      <c r="G239" s="237"/>
      <c r="H239" s="237"/>
      <c r="I239" s="297">
        <f>E239+F239-G239-H239</f>
        <v>0</v>
      </c>
    </row>
    <row r="240" spans="1:9" ht="14.25" thickBot="1">
      <c r="A240" s="298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9">
        <f>E240+F240-G240-H240</f>
        <v>0</v>
      </c>
    </row>
    <row r="241" spans="1:9" ht="14.25" thickBot="1">
      <c r="A241" s="300" t="s">
        <v>96</v>
      </c>
      <c r="B241" s="301"/>
      <c r="C241" s="301"/>
      <c r="D241" s="302"/>
      <c r="E241" s="303">
        <f>E236+E238+E240</f>
        <v>3648.89</v>
      </c>
      <c r="F241" s="303">
        <f>F236+F238+F240</f>
        <v>102.63</v>
      </c>
      <c r="G241" s="303">
        <f>G236+G238+G240</f>
        <v>1817.4</v>
      </c>
      <c r="H241" s="303">
        <f>H236+H238+H240</f>
        <v>81.05</v>
      </c>
      <c r="I241" s="304">
        <f>I236+I238+I240</f>
        <v>1853.07</v>
      </c>
    </row>
    <row r="242" spans="1:9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4.25">
      <c r="A243" s="305" t="s">
        <v>97</v>
      </c>
      <c r="B243" s="3"/>
      <c r="C243" s="3"/>
      <c r="D243" s="3"/>
      <c r="E243" s="3"/>
      <c r="F243" s="3"/>
      <c r="G243" s="3"/>
      <c r="H243" s="3"/>
      <c r="I243" s="3"/>
    </row>
    <row r="244" spans="1:9" ht="14.25">
      <c r="A244" s="305" t="s">
        <v>98</v>
      </c>
      <c r="B244" s="3"/>
      <c r="C244" s="3"/>
      <c r="D244" s="3"/>
      <c r="E244" s="3"/>
      <c r="F244" s="3"/>
      <c r="G244" s="3"/>
      <c r="H244" s="3"/>
      <c r="I244" s="3"/>
    </row>
    <row r="245" spans="1:9">
      <c r="A245" s="305"/>
      <c r="B245" s="3"/>
      <c r="C245" s="3"/>
      <c r="D245" s="3"/>
      <c r="E245" s="3"/>
      <c r="F245" s="3"/>
      <c r="G245" s="3"/>
      <c r="H245" s="3"/>
      <c r="I245" s="3"/>
    </row>
    <row r="246" spans="1:9">
      <c r="A246" s="305"/>
      <c r="B246" s="3"/>
      <c r="C246" s="3"/>
      <c r="D246" s="3"/>
      <c r="E246" s="3"/>
      <c r="F246" s="3"/>
      <c r="G246" s="3"/>
      <c r="H246" s="3"/>
      <c r="I246" s="3"/>
    </row>
    <row r="247" spans="1:9">
      <c r="A247" s="305"/>
      <c r="B247" s="3"/>
      <c r="C247" s="3"/>
      <c r="D247" s="3"/>
      <c r="E247" s="3"/>
      <c r="F247" s="3"/>
      <c r="G247" s="3"/>
      <c r="H247" s="3"/>
      <c r="I247" s="3"/>
    </row>
    <row r="248" spans="1:9">
      <c r="A248" s="305"/>
      <c r="B248" s="3"/>
      <c r="C248" s="3"/>
      <c r="D248" s="3"/>
      <c r="E248" s="3"/>
      <c r="F248" s="3"/>
      <c r="G248" s="3"/>
      <c r="H248" s="3"/>
      <c r="I248" s="3"/>
    </row>
    <row r="249" spans="1:9">
      <c r="A249" s="305"/>
      <c r="B249" s="3"/>
      <c r="C249" s="3"/>
      <c r="D249" s="3"/>
      <c r="E249" s="3"/>
      <c r="F249" s="3"/>
      <c r="G249" s="3"/>
      <c r="H249" s="3"/>
      <c r="I249" s="3"/>
    </row>
    <row r="250" spans="1:9" ht="14.25">
      <c r="A250" s="306" t="s">
        <v>99</v>
      </c>
      <c r="B250" s="306"/>
      <c r="C250" s="306"/>
      <c r="D250" s="306"/>
      <c r="E250" s="306"/>
      <c r="F250" s="306"/>
      <c r="G250" s="306"/>
    </row>
    <row r="251" spans="1:9" ht="14.25" thickBot="1">
      <c r="A251" s="307"/>
      <c r="B251" s="260"/>
      <c r="C251" s="260"/>
      <c r="D251" s="260"/>
      <c r="E251" s="260"/>
      <c r="F251" s="260"/>
      <c r="G251" s="260"/>
    </row>
    <row r="252" spans="1:9" ht="26.25" thickBot="1">
      <c r="A252" s="308" t="s">
        <v>100</v>
      </c>
      <c r="B252" s="309"/>
      <c r="C252" s="310" t="s">
        <v>101</v>
      </c>
      <c r="D252" s="220" t="s">
        <v>102</v>
      </c>
      <c r="E252" s="311" t="s">
        <v>103</v>
      </c>
      <c r="F252" s="220" t="s">
        <v>104</v>
      </c>
      <c r="G252" s="312" t="s">
        <v>105</v>
      </c>
    </row>
    <row r="253" spans="1:9" ht="26.25" customHeight="1">
      <c r="A253" s="313" t="s">
        <v>106</v>
      </c>
      <c r="B253" s="314"/>
      <c r="C253" s="315"/>
      <c r="D253" s="315"/>
      <c r="E253" s="315"/>
      <c r="F253" s="315"/>
      <c r="G253" s="316">
        <f>C253+D253-E253-F253</f>
        <v>0</v>
      </c>
    </row>
    <row r="254" spans="1:9" ht="25.5" customHeight="1">
      <c r="A254" s="317" t="s">
        <v>107</v>
      </c>
      <c r="B254" s="318"/>
      <c r="C254" s="319"/>
      <c r="D254" s="319"/>
      <c r="E254" s="319"/>
      <c r="F254" s="319"/>
      <c r="G254" s="320">
        <f t="shared" ref="G254:G261" si="13">C254+D254-E254-F254</f>
        <v>0</v>
      </c>
    </row>
    <row r="255" spans="1:9">
      <c r="A255" s="317" t="s">
        <v>108</v>
      </c>
      <c r="B255" s="318"/>
      <c r="C255" s="319"/>
      <c r="D255" s="319"/>
      <c r="E255" s="319"/>
      <c r="F255" s="319"/>
      <c r="G255" s="320">
        <f t="shared" si="13"/>
        <v>0</v>
      </c>
    </row>
    <row r="256" spans="1:9">
      <c r="A256" s="317" t="s">
        <v>109</v>
      </c>
      <c r="B256" s="318"/>
      <c r="C256" s="319"/>
      <c r="D256" s="319"/>
      <c r="E256" s="319"/>
      <c r="F256" s="319"/>
      <c r="G256" s="320">
        <f t="shared" si="13"/>
        <v>0</v>
      </c>
    </row>
    <row r="257" spans="1:7" ht="38.25" customHeight="1">
      <c r="A257" s="317" t="s">
        <v>110</v>
      </c>
      <c r="B257" s="318"/>
      <c r="C257" s="319"/>
      <c r="D257" s="319"/>
      <c r="E257" s="319"/>
      <c r="F257" s="319"/>
      <c r="G257" s="320">
        <f t="shared" si="13"/>
        <v>0</v>
      </c>
    </row>
    <row r="258" spans="1:7" ht="25.5" customHeight="1">
      <c r="A258" s="321" t="s">
        <v>111</v>
      </c>
      <c r="B258" s="318"/>
      <c r="C258" s="319"/>
      <c r="D258" s="319"/>
      <c r="E258" s="319"/>
      <c r="F258" s="319"/>
      <c r="G258" s="320">
        <f t="shared" si="13"/>
        <v>0</v>
      </c>
    </row>
    <row r="259" spans="1:7">
      <c r="A259" s="321" t="s">
        <v>112</v>
      </c>
      <c r="B259" s="318"/>
      <c r="C259" s="319"/>
      <c r="D259" s="319"/>
      <c r="E259" s="319"/>
      <c r="F259" s="319"/>
      <c r="G259" s="320">
        <f t="shared" si="13"/>
        <v>0</v>
      </c>
    </row>
    <row r="260" spans="1:7" ht="24.75" customHeight="1">
      <c r="A260" s="321" t="s">
        <v>113</v>
      </c>
      <c r="B260" s="318"/>
      <c r="C260" s="319"/>
      <c r="D260" s="319"/>
      <c r="E260" s="319"/>
      <c r="F260" s="319"/>
      <c r="G260" s="320">
        <f t="shared" si="13"/>
        <v>0</v>
      </c>
    </row>
    <row r="261" spans="1:7" ht="27.75" customHeight="1" thickBot="1">
      <c r="A261" s="322" t="s">
        <v>114</v>
      </c>
      <c r="B261" s="323"/>
      <c r="C261" s="324"/>
      <c r="D261" s="324"/>
      <c r="E261" s="324"/>
      <c r="F261" s="324"/>
      <c r="G261" s="325">
        <f t="shared" si="13"/>
        <v>0</v>
      </c>
    </row>
    <row r="262" spans="1:7">
      <c r="A262" s="326" t="s">
        <v>115</v>
      </c>
      <c r="B262" s="314"/>
      <c r="C262" s="327">
        <f>SUM(C263:C282)</f>
        <v>15900</v>
      </c>
      <c r="D262" s="327">
        <f>SUM(D263:D282)</f>
        <v>0</v>
      </c>
      <c r="E262" s="327">
        <f>SUM(E263:E282)</f>
        <v>0</v>
      </c>
      <c r="F262" s="327">
        <f>SUM(F263:F282)</f>
        <v>14000</v>
      </c>
      <c r="G262" s="328">
        <f>SUM(G263:G282)</f>
        <v>1900</v>
      </c>
    </row>
    <row r="263" spans="1:7">
      <c r="A263" s="329" t="s">
        <v>116</v>
      </c>
      <c r="B263" s="318"/>
      <c r="C263" s="330"/>
      <c r="D263" s="330"/>
      <c r="E263" s="331"/>
      <c r="F263" s="331"/>
      <c r="G263" s="320">
        <f t="shared" ref="G263:G282" si="14">C263+D263-E263-F263</f>
        <v>0</v>
      </c>
    </row>
    <row r="264" spans="1:7">
      <c r="A264" s="329" t="s">
        <v>117</v>
      </c>
      <c r="B264" s="318"/>
      <c r="C264" s="330"/>
      <c r="D264" s="330"/>
      <c r="E264" s="331"/>
      <c r="F264" s="331"/>
      <c r="G264" s="320">
        <f t="shared" si="14"/>
        <v>0</v>
      </c>
    </row>
    <row r="265" spans="1:7" ht="13.5" customHeight="1">
      <c r="A265" s="329" t="s">
        <v>118</v>
      </c>
      <c r="B265" s="318"/>
      <c r="C265" s="330"/>
      <c r="D265" s="330"/>
      <c r="E265" s="331"/>
      <c r="F265" s="331"/>
      <c r="G265" s="320">
        <f t="shared" si="14"/>
        <v>0</v>
      </c>
    </row>
    <row r="266" spans="1:7" ht="40.15" customHeight="1">
      <c r="A266" s="329" t="s">
        <v>119</v>
      </c>
      <c r="B266" s="318"/>
      <c r="C266" s="330"/>
      <c r="D266" s="330"/>
      <c r="E266" s="331"/>
      <c r="F266" s="331"/>
      <c r="G266" s="320">
        <f t="shared" si="14"/>
        <v>0</v>
      </c>
    </row>
    <row r="267" spans="1:7">
      <c r="A267" s="332" t="s">
        <v>120</v>
      </c>
      <c r="B267" s="318"/>
      <c r="C267" s="330"/>
      <c r="D267" s="330"/>
      <c r="E267" s="331"/>
      <c r="F267" s="331"/>
      <c r="G267" s="320">
        <f t="shared" si="14"/>
        <v>0</v>
      </c>
    </row>
    <row r="268" spans="1:7">
      <c r="A268" s="332" t="s">
        <v>121</v>
      </c>
      <c r="B268" s="318"/>
      <c r="C268" s="330"/>
      <c r="D268" s="330"/>
      <c r="E268" s="331"/>
      <c r="F268" s="331"/>
      <c r="G268" s="320">
        <f t="shared" si="14"/>
        <v>0</v>
      </c>
    </row>
    <row r="269" spans="1:7">
      <c r="A269" s="332" t="s">
        <v>122</v>
      </c>
      <c r="B269" s="318"/>
      <c r="C269" s="330"/>
      <c r="D269" s="330"/>
      <c r="E269" s="331"/>
      <c r="F269" s="331"/>
      <c r="G269" s="320">
        <f t="shared" si="14"/>
        <v>0</v>
      </c>
    </row>
    <row r="270" spans="1:7" ht="30.6" customHeight="1">
      <c r="A270" s="332" t="s">
        <v>123</v>
      </c>
      <c r="B270" s="318"/>
      <c r="C270" s="330"/>
      <c r="D270" s="330"/>
      <c r="E270" s="331"/>
      <c r="F270" s="331"/>
      <c r="G270" s="320">
        <f t="shared" si="14"/>
        <v>0</v>
      </c>
    </row>
    <row r="271" spans="1:7">
      <c r="A271" s="332" t="s">
        <v>124</v>
      </c>
      <c r="B271" s="318"/>
      <c r="C271" s="330"/>
      <c r="D271" s="330"/>
      <c r="E271" s="331"/>
      <c r="F271" s="331"/>
      <c r="G271" s="320">
        <f t="shared" si="14"/>
        <v>0</v>
      </c>
    </row>
    <row r="272" spans="1:7">
      <c r="A272" s="332" t="s">
        <v>125</v>
      </c>
      <c r="B272" s="318"/>
      <c r="C272" s="330"/>
      <c r="D272" s="330"/>
      <c r="E272" s="331"/>
      <c r="F272" s="331"/>
      <c r="G272" s="320">
        <f t="shared" si="14"/>
        <v>0</v>
      </c>
    </row>
    <row r="273" spans="1:7">
      <c r="A273" s="332" t="s">
        <v>126</v>
      </c>
      <c r="B273" s="318"/>
      <c r="C273" s="330"/>
      <c r="D273" s="330"/>
      <c r="E273" s="331"/>
      <c r="F273" s="331"/>
      <c r="G273" s="320">
        <f t="shared" si="14"/>
        <v>0</v>
      </c>
    </row>
    <row r="274" spans="1:7">
      <c r="A274" s="332" t="s">
        <v>127</v>
      </c>
      <c r="B274" s="318"/>
      <c r="C274" s="330"/>
      <c r="D274" s="330"/>
      <c r="E274" s="331"/>
      <c r="F274" s="331"/>
      <c r="G274" s="320">
        <f t="shared" si="14"/>
        <v>0</v>
      </c>
    </row>
    <row r="275" spans="1:7">
      <c r="A275" s="332" t="s">
        <v>128</v>
      </c>
      <c r="B275" s="318"/>
      <c r="C275" s="330"/>
      <c r="D275" s="330"/>
      <c r="E275" s="331"/>
      <c r="F275" s="331"/>
      <c r="G275" s="320">
        <f t="shared" si="14"/>
        <v>0</v>
      </c>
    </row>
    <row r="276" spans="1:7">
      <c r="A276" s="333" t="s">
        <v>129</v>
      </c>
      <c r="B276" s="318"/>
      <c r="C276" s="330"/>
      <c r="D276" s="330"/>
      <c r="E276" s="331"/>
      <c r="F276" s="331"/>
      <c r="G276" s="320">
        <f>C276+D276-E276-F276</f>
        <v>0</v>
      </c>
    </row>
    <row r="277" spans="1:7">
      <c r="A277" s="333" t="s">
        <v>130</v>
      </c>
      <c r="B277" s="318"/>
      <c r="C277" s="334">
        <v>15900</v>
      </c>
      <c r="D277" s="334"/>
      <c r="E277" s="335"/>
      <c r="F277" s="335">
        <v>14000</v>
      </c>
      <c r="G277" s="336">
        <f>C277+D277-E277-F277</f>
        <v>1900</v>
      </c>
    </row>
    <row r="278" spans="1:7">
      <c r="A278" s="329" t="s">
        <v>131</v>
      </c>
      <c r="B278" s="318"/>
      <c r="C278" s="330"/>
      <c r="D278" s="330"/>
      <c r="E278" s="331"/>
      <c r="F278" s="331"/>
      <c r="G278" s="320">
        <f t="shared" si="14"/>
        <v>0</v>
      </c>
    </row>
    <row r="279" spans="1:7">
      <c r="A279" s="329" t="s">
        <v>132</v>
      </c>
      <c r="B279" s="318"/>
      <c r="C279" s="330"/>
      <c r="D279" s="330"/>
      <c r="E279" s="331"/>
      <c r="F279" s="331"/>
      <c r="G279" s="320">
        <f t="shared" si="14"/>
        <v>0</v>
      </c>
    </row>
    <row r="280" spans="1:7">
      <c r="A280" s="333" t="s">
        <v>133</v>
      </c>
      <c r="B280" s="318"/>
      <c r="C280" s="330"/>
      <c r="D280" s="330"/>
      <c r="E280" s="331"/>
      <c r="F280" s="331"/>
      <c r="G280" s="320">
        <f t="shared" si="14"/>
        <v>0</v>
      </c>
    </row>
    <row r="281" spans="1:7">
      <c r="A281" s="333" t="s">
        <v>134</v>
      </c>
      <c r="B281" s="318"/>
      <c r="C281" s="330"/>
      <c r="D281" s="330"/>
      <c r="E281" s="331"/>
      <c r="F281" s="331"/>
      <c r="G281" s="320">
        <f t="shared" si="14"/>
        <v>0</v>
      </c>
    </row>
    <row r="282" spans="1:7" ht="14.25" thickBot="1">
      <c r="A282" s="337" t="s">
        <v>135</v>
      </c>
      <c r="B282" s="323"/>
      <c r="C282" s="338"/>
      <c r="D282" s="338"/>
      <c r="E282" s="331"/>
      <c r="F282" s="331"/>
      <c r="G282" s="320">
        <f t="shared" si="14"/>
        <v>0</v>
      </c>
    </row>
    <row r="283" spans="1:7" ht="14.25" thickBot="1">
      <c r="A283" s="339" t="s">
        <v>136</v>
      </c>
      <c r="B283" s="340"/>
      <c r="C283" s="341">
        <f>SUM(C253:C262)</f>
        <v>15900</v>
      </c>
      <c r="D283" s="341">
        <f>SUM(D253:D262)</f>
        <v>0</v>
      </c>
      <c r="E283" s="341">
        <f>SUM(E253:E262)</f>
        <v>0</v>
      </c>
      <c r="F283" s="341">
        <f>SUM(F253:F262)</f>
        <v>14000</v>
      </c>
      <c r="G283" s="342">
        <f>SUM(G253:G262)</f>
        <v>1900</v>
      </c>
    </row>
    <row r="284" spans="1:7">
      <c r="A284" s="343"/>
      <c r="B284" s="37"/>
      <c r="C284" s="344"/>
      <c r="D284" s="344"/>
      <c r="E284" s="344"/>
      <c r="F284" s="344"/>
      <c r="G284" s="344"/>
    </row>
    <row r="285" spans="1:7">
      <c r="A285" s="343"/>
      <c r="B285" s="37"/>
      <c r="C285" s="344"/>
      <c r="D285" s="344"/>
      <c r="E285" s="344"/>
      <c r="F285" s="344"/>
      <c r="G285" s="344"/>
    </row>
    <row r="286" spans="1:7">
      <c r="A286" s="343"/>
      <c r="B286" s="37"/>
      <c r="C286" s="344"/>
      <c r="D286" s="344"/>
      <c r="E286" s="344"/>
      <c r="F286" s="344"/>
      <c r="G286" s="344"/>
    </row>
    <row r="287" spans="1:7">
      <c r="A287" s="343"/>
      <c r="B287" s="37"/>
      <c r="C287" s="344"/>
      <c r="D287" s="344"/>
      <c r="E287" s="344"/>
      <c r="F287" s="344"/>
      <c r="G287" s="344"/>
    </row>
    <row r="288" spans="1:7">
      <c r="A288" s="343"/>
      <c r="B288" s="37"/>
      <c r="C288" s="344"/>
      <c r="D288" s="344"/>
      <c r="E288" s="344"/>
      <c r="F288" s="344"/>
      <c r="G288" s="344"/>
    </row>
    <row r="289" spans="1:7">
      <c r="A289" s="343"/>
      <c r="B289" s="37"/>
      <c r="C289" s="344"/>
      <c r="D289" s="344"/>
      <c r="E289" s="344"/>
      <c r="F289" s="344"/>
      <c r="G289" s="344"/>
    </row>
    <row r="290" spans="1:7" ht="14.25">
      <c r="A290" s="212" t="s">
        <v>137</v>
      </c>
      <c r="B290" s="212"/>
      <c r="C290" s="212"/>
    </row>
    <row r="291" spans="1:7" ht="15.75" thickBot="1">
      <c r="A291" s="345"/>
      <c r="B291" s="345"/>
      <c r="C291" s="345"/>
    </row>
    <row r="292" spans="1:7" ht="28.5" customHeight="1" thickBot="1">
      <c r="A292" s="339" t="s">
        <v>33</v>
      </c>
      <c r="B292" s="346"/>
      <c r="C292" s="221" t="s">
        <v>15</v>
      </c>
      <c r="D292" s="347" t="s">
        <v>22</v>
      </c>
    </row>
    <row r="293" spans="1:7" ht="14.25" thickBot="1">
      <c r="A293" s="339" t="s">
        <v>138</v>
      </c>
      <c r="B293" s="346"/>
      <c r="C293" s="348">
        <f>SUM(C294:C296)</f>
        <v>0</v>
      </c>
      <c r="D293" s="348">
        <f>SUM(D294:D296)</f>
        <v>0</v>
      </c>
    </row>
    <row r="294" spans="1:7">
      <c r="A294" s="349" t="s">
        <v>139</v>
      </c>
      <c r="B294" s="350"/>
      <c r="C294" s="351"/>
      <c r="D294" s="352"/>
    </row>
    <row r="295" spans="1:7">
      <c r="A295" s="353" t="s">
        <v>140</v>
      </c>
      <c r="B295" s="354"/>
      <c r="C295" s="355"/>
      <c r="D295" s="356"/>
    </row>
    <row r="296" spans="1:7" ht="14.25" thickBot="1">
      <c r="A296" s="357" t="s">
        <v>141</v>
      </c>
      <c r="B296" s="358"/>
      <c r="C296" s="355"/>
      <c r="D296" s="356"/>
    </row>
    <row r="297" spans="1:7" ht="26.25" customHeight="1" thickBot="1">
      <c r="A297" s="339" t="s">
        <v>142</v>
      </c>
      <c r="B297" s="346"/>
      <c r="C297" s="359">
        <f>SUM(C298:C300)</f>
        <v>0</v>
      </c>
      <c r="D297" s="360">
        <f>SUM(D298:D300)</f>
        <v>0</v>
      </c>
    </row>
    <row r="298" spans="1:7" ht="25.5" customHeight="1">
      <c r="A298" s="349" t="s">
        <v>139</v>
      </c>
      <c r="B298" s="350"/>
      <c r="C298" s="351"/>
      <c r="D298" s="352"/>
    </row>
    <row r="299" spans="1:7">
      <c r="A299" s="353" t="s">
        <v>140</v>
      </c>
      <c r="B299" s="354"/>
      <c r="C299" s="355"/>
      <c r="D299" s="356"/>
    </row>
    <row r="300" spans="1:7" ht="14.25" thickBot="1">
      <c r="A300" s="357" t="s">
        <v>141</v>
      </c>
      <c r="B300" s="358"/>
      <c r="C300" s="355"/>
      <c r="D300" s="356"/>
    </row>
    <row r="301" spans="1:7" ht="26.25" customHeight="1" thickBot="1">
      <c r="A301" s="339" t="s">
        <v>143</v>
      </c>
      <c r="B301" s="346"/>
      <c r="C301" s="361">
        <f>SUM(C302:C304)</f>
        <v>0</v>
      </c>
      <c r="D301" s="362">
        <f>SUM(D302:D304)</f>
        <v>0</v>
      </c>
    </row>
    <row r="302" spans="1:7" ht="16.149999999999999" customHeight="1">
      <c r="A302" s="349" t="s">
        <v>139</v>
      </c>
      <c r="B302" s="350"/>
      <c r="C302" s="351"/>
      <c r="D302" s="352"/>
    </row>
    <row r="303" spans="1:7">
      <c r="A303" s="353" t="s">
        <v>140</v>
      </c>
      <c r="B303" s="354"/>
      <c r="C303" s="355"/>
      <c r="D303" s="356"/>
    </row>
    <row r="304" spans="1:7" ht="14.25" thickBot="1">
      <c r="A304" s="357" t="s">
        <v>141</v>
      </c>
      <c r="B304" s="358"/>
      <c r="C304" s="355"/>
      <c r="D304" s="356"/>
    </row>
    <row r="305" spans="1:4" ht="14.25" thickBot="1">
      <c r="A305" s="339" t="s">
        <v>144</v>
      </c>
      <c r="B305" s="346"/>
      <c r="C305" s="363">
        <f>C297+C301</f>
        <v>0</v>
      </c>
      <c r="D305" s="362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4"/>
      <c r="B309" s="364"/>
      <c r="C309" s="364"/>
    </row>
    <row r="310" spans="1:4" ht="27.75" customHeight="1" thickBot="1">
      <c r="A310" s="365" t="s">
        <v>146</v>
      </c>
      <c r="B310" s="366"/>
      <c r="C310" s="221" t="s">
        <v>101</v>
      </c>
      <c r="D310" s="347" t="s">
        <v>105</v>
      </c>
    </row>
    <row r="311" spans="1:4" ht="25.5" customHeight="1">
      <c r="A311" s="367" t="s">
        <v>147</v>
      </c>
      <c r="B311" s="368"/>
      <c r="C311" s="369"/>
      <c r="D311" s="370"/>
    </row>
    <row r="312" spans="1:4" ht="26.25" customHeight="1" thickBot="1">
      <c r="A312" s="371" t="s">
        <v>148</v>
      </c>
      <c r="B312" s="372"/>
      <c r="C312" s="373"/>
      <c r="D312" s="352"/>
    </row>
    <row r="313" spans="1:4" ht="14.25" thickBot="1">
      <c r="A313" s="374" t="s">
        <v>136</v>
      </c>
      <c r="B313" s="375"/>
      <c r="C313" s="376">
        <f>SUM(C311:C312)</f>
        <v>0</v>
      </c>
      <c r="D313" s="377">
        <f>SUM(D311:D312)</f>
        <v>0</v>
      </c>
    </row>
    <row r="314" spans="1:4">
      <c r="A314" s="378"/>
      <c r="B314" s="378"/>
      <c r="C314" s="344"/>
      <c r="D314" s="344"/>
    </row>
    <row r="315" spans="1:4">
      <c r="A315" s="378"/>
      <c r="B315" s="378"/>
      <c r="C315" s="344"/>
      <c r="D315" s="344"/>
    </row>
    <row r="316" spans="1:4" ht="49.9" customHeight="1">
      <c r="A316" s="378"/>
      <c r="B316" s="378"/>
      <c r="C316" s="344"/>
      <c r="D316" s="344"/>
    </row>
    <row r="317" spans="1:4">
      <c r="A317" s="378"/>
      <c r="B317" s="378"/>
      <c r="C317" s="344"/>
      <c r="D317" s="344"/>
    </row>
    <row r="318" spans="1:4">
      <c r="A318" s="378"/>
      <c r="B318" s="378"/>
      <c r="C318" s="344"/>
      <c r="D318" s="344"/>
    </row>
    <row r="319" spans="1:4">
      <c r="A319" s="378"/>
      <c r="B319" s="378"/>
      <c r="C319" s="344"/>
      <c r="D319" s="344"/>
    </row>
    <row r="320" spans="1:4">
      <c r="A320" s="378"/>
      <c r="B320" s="378"/>
      <c r="C320" s="344"/>
      <c r="D320" s="344"/>
    </row>
    <row r="321" spans="1:5">
      <c r="A321" s="378"/>
      <c r="B321" s="378"/>
      <c r="C321" s="344"/>
      <c r="D321" s="344"/>
    </row>
    <row r="322" spans="1:5">
      <c r="A322" s="378"/>
      <c r="B322" s="378"/>
      <c r="C322" s="344"/>
      <c r="D322" s="344"/>
    </row>
    <row r="323" spans="1:5">
      <c r="A323" s="378"/>
      <c r="B323" s="378"/>
      <c r="C323" s="344"/>
      <c r="D323" s="344"/>
    </row>
    <row r="324" spans="1:5">
      <c r="A324" s="378"/>
      <c r="B324" s="378"/>
      <c r="C324" s="344"/>
      <c r="D324" s="344"/>
    </row>
    <row r="325" spans="1:5">
      <c r="A325" s="378"/>
      <c r="B325" s="378"/>
      <c r="C325" s="344"/>
      <c r="D325" s="344"/>
    </row>
    <row r="326" spans="1:5">
      <c r="A326" s="378"/>
      <c r="B326" s="378"/>
      <c r="C326" s="344"/>
      <c r="D326" s="344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9"/>
      <c r="C328" s="379"/>
      <c r="D328" s="379"/>
      <c r="E328" s="379"/>
    </row>
    <row r="329" spans="1:5" ht="36.6" customHeight="1" thickBot="1">
      <c r="A329" s="219" t="s">
        <v>150</v>
      </c>
      <c r="B329" s="380" t="s">
        <v>151</v>
      </c>
      <c r="C329" s="381"/>
      <c r="D329" s="308" t="s">
        <v>152</v>
      </c>
      <c r="E329" s="381"/>
    </row>
    <row r="330" spans="1:5" ht="14.25" thickBot="1">
      <c r="A330" s="382"/>
      <c r="B330" s="310" t="s">
        <v>153</v>
      </c>
      <c r="C330" s="311" t="s">
        <v>154</v>
      </c>
      <c r="D330" s="383" t="s">
        <v>155</v>
      </c>
      <c r="E330" s="311" t="s">
        <v>156</v>
      </c>
    </row>
    <row r="331" spans="1:5" ht="14.25" thickBot="1">
      <c r="A331" s="384" t="s">
        <v>157</v>
      </c>
      <c r="B331" s="380"/>
      <c r="C331" s="385"/>
      <c r="D331" s="385"/>
      <c r="E331" s="386"/>
    </row>
    <row r="332" spans="1:5">
      <c r="A332" s="387" t="s">
        <v>158</v>
      </c>
      <c r="B332" s="281"/>
      <c r="C332" s="281"/>
      <c r="D332" s="281"/>
      <c r="E332" s="281"/>
    </row>
    <row r="333" spans="1:5" ht="25.5">
      <c r="A333" s="387" t="s">
        <v>159</v>
      </c>
      <c r="B333" s="388"/>
      <c r="C333" s="388"/>
      <c r="D333" s="388"/>
      <c r="E333" s="388"/>
    </row>
    <row r="334" spans="1:5">
      <c r="A334" s="387" t="s">
        <v>160</v>
      </c>
      <c r="B334" s="388"/>
      <c r="C334" s="388"/>
      <c r="D334" s="388"/>
      <c r="E334" s="388"/>
    </row>
    <row r="335" spans="1:5">
      <c r="A335" s="387" t="s">
        <v>161</v>
      </c>
      <c r="B335" s="237"/>
      <c r="C335" s="237"/>
      <c r="D335" s="237"/>
      <c r="E335" s="237"/>
    </row>
    <row r="336" spans="1:5">
      <c r="A336" s="387" t="s">
        <v>82</v>
      </c>
      <c r="B336" s="237"/>
      <c r="C336" s="237"/>
      <c r="D336" s="237"/>
      <c r="E336" s="237"/>
    </row>
    <row r="337" spans="1:5" ht="14.25" thickBot="1">
      <c r="A337" s="389" t="s">
        <v>82</v>
      </c>
      <c r="B337" s="243"/>
      <c r="C337" s="243"/>
      <c r="D337" s="243"/>
      <c r="E337" s="243"/>
    </row>
    <row r="338" spans="1:5" ht="14.25" thickBot="1">
      <c r="A338" s="390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91" t="s">
        <v>162</v>
      </c>
      <c r="B339" s="380"/>
      <c r="C339" s="392"/>
      <c r="D339" s="392"/>
      <c r="E339" s="393"/>
    </row>
    <row r="340" spans="1:5">
      <c r="A340" s="394" t="s">
        <v>158</v>
      </c>
      <c r="B340" s="281"/>
      <c r="C340" s="281"/>
      <c r="D340" s="281"/>
      <c r="E340" s="281"/>
    </row>
    <row r="341" spans="1:5" ht="25.5">
      <c r="A341" s="387" t="s">
        <v>159</v>
      </c>
      <c r="B341" s="388"/>
      <c r="C341" s="388"/>
      <c r="D341" s="388"/>
      <c r="E341" s="388"/>
    </row>
    <row r="342" spans="1:5">
      <c r="A342" s="387" t="s">
        <v>160</v>
      </c>
      <c r="B342" s="388"/>
      <c r="C342" s="388"/>
      <c r="D342" s="388"/>
      <c r="E342" s="388"/>
    </row>
    <row r="343" spans="1:5">
      <c r="A343" s="387" t="s">
        <v>163</v>
      </c>
      <c r="B343" s="237"/>
      <c r="C343" s="237"/>
      <c r="D343" s="237"/>
      <c r="E343" s="237"/>
    </row>
    <row r="344" spans="1:5">
      <c r="A344" s="387" t="s">
        <v>82</v>
      </c>
      <c r="B344" s="237"/>
      <c r="C344" s="237"/>
      <c r="D344" s="237"/>
      <c r="E344" s="237"/>
    </row>
    <row r="345" spans="1:5">
      <c r="A345" s="389" t="s">
        <v>82</v>
      </c>
      <c r="B345" s="237"/>
      <c r="C345" s="237"/>
      <c r="D345" s="237"/>
      <c r="E345" s="237"/>
    </row>
    <row r="346" spans="1:5" ht="14.25" thickBot="1">
      <c r="A346" s="395" t="s">
        <v>136</v>
      </c>
      <c r="B346" s="396">
        <f>SUM(B340:B343)</f>
        <v>0</v>
      </c>
      <c r="C346" s="396">
        <f>SUM(C340:C343)</f>
        <v>0</v>
      </c>
      <c r="D346" s="396">
        <f>SUM(D340:D343)</f>
        <v>0</v>
      </c>
      <c r="E346" s="396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7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7" t="s">
        <v>22</v>
      </c>
      <c r="E376" s="347" t="s">
        <v>166</v>
      </c>
      <c r="G376" s="398"/>
    </row>
    <row r="377" spans="1:7" ht="25.5" customHeight="1">
      <c r="A377" s="399" t="s">
        <v>167</v>
      </c>
      <c r="B377" s="400"/>
      <c r="C377" s="401"/>
      <c r="D377" s="370"/>
      <c r="E377" s="370"/>
      <c r="G377" s="398"/>
    </row>
    <row r="378" spans="1:7" ht="14.25">
      <c r="A378" s="402" t="s">
        <v>168</v>
      </c>
      <c r="B378" s="403"/>
      <c r="C378" s="404"/>
      <c r="D378" s="356"/>
      <c r="E378" s="356"/>
      <c r="G378" s="398"/>
    </row>
    <row r="379" spans="1:7" ht="15" customHeight="1">
      <c r="A379" s="405" t="s">
        <v>169</v>
      </c>
      <c r="B379" s="406"/>
      <c r="C379" s="407"/>
      <c r="D379" s="408"/>
      <c r="E379" s="408"/>
      <c r="G379" s="409"/>
    </row>
    <row r="380" spans="1:7" ht="14.25">
      <c r="A380" s="410" t="s">
        <v>170</v>
      </c>
      <c r="B380" s="411"/>
      <c r="C380" s="404"/>
      <c r="D380" s="356"/>
      <c r="E380" s="356"/>
      <c r="G380" s="398"/>
    </row>
    <row r="381" spans="1:7" ht="14.25">
      <c r="A381" s="402" t="s">
        <v>171</v>
      </c>
      <c r="B381" s="403"/>
      <c r="C381" s="412"/>
      <c r="D381" s="413"/>
      <c r="E381" s="413"/>
      <c r="G381" s="398"/>
    </row>
    <row r="382" spans="1:7" ht="14.25">
      <c r="A382" s="402" t="s">
        <v>172</v>
      </c>
      <c r="B382" s="403"/>
      <c r="C382" s="412"/>
      <c r="D382" s="413"/>
      <c r="E382" s="413"/>
      <c r="G382" s="398"/>
    </row>
    <row r="383" spans="1:7" ht="27" customHeight="1">
      <c r="A383" s="402" t="s">
        <v>173</v>
      </c>
      <c r="B383" s="403"/>
      <c r="C383" s="414"/>
      <c r="D383" s="413"/>
      <c r="E383" s="413"/>
      <c r="G383" s="398"/>
    </row>
    <row r="384" spans="1:7">
      <c r="A384" s="402" t="s">
        <v>174</v>
      </c>
      <c r="B384" s="403"/>
      <c r="C384" s="415"/>
      <c r="D384" s="356"/>
      <c r="E384" s="356"/>
    </row>
    <row r="385" spans="1:5" ht="14.25" thickBot="1">
      <c r="A385" s="416" t="s">
        <v>18</v>
      </c>
      <c r="B385" s="417"/>
      <c r="C385" s="418"/>
      <c r="D385" s="419"/>
      <c r="E385" s="419"/>
    </row>
    <row r="386" spans="1:5" ht="14.25" thickBot="1">
      <c r="A386" s="420" t="s">
        <v>96</v>
      </c>
      <c r="B386" s="421"/>
      <c r="C386" s="422">
        <f>C377+C378+C380+C384</f>
        <v>0</v>
      </c>
      <c r="D386" s="423">
        <f>D377+D378+D380+D384</f>
        <v>0</v>
      </c>
      <c r="E386" s="424"/>
    </row>
    <row r="387" spans="1:5">
      <c r="A387" s="425"/>
      <c r="B387" s="425"/>
      <c r="C387" s="426"/>
      <c r="D387" s="426"/>
      <c r="E387" s="426"/>
    </row>
    <row r="388" spans="1:5">
      <c r="A388" s="425"/>
      <c r="B388" s="425"/>
      <c r="C388" s="426"/>
      <c r="D388" s="426"/>
      <c r="E388" s="426"/>
    </row>
    <row r="389" spans="1:5">
      <c r="A389" s="425"/>
      <c r="B389" s="425"/>
      <c r="C389" s="426"/>
      <c r="D389" s="426"/>
      <c r="E389" s="426"/>
    </row>
    <row r="390" spans="1:5">
      <c r="A390" s="425"/>
      <c r="B390" s="425"/>
      <c r="C390" s="426"/>
      <c r="D390" s="426"/>
      <c r="E390" s="426"/>
    </row>
    <row r="391" spans="1:5">
      <c r="A391" s="425"/>
      <c r="B391" s="425"/>
      <c r="C391" s="426"/>
      <c r="D391" s="426"/>
      <c r="E391" s="426"/>
    </row>
    <row r="392" spans="1:5">
      <c r="A392" s="425"/>
      <c r="B392" s="425"/>
      <c r="C392" s="426"/>
      <c r="D392" s="426"/>
      <c r="E392" s="426"/>
    </row>
    <row r="393" spans="1:5">
      <c r="A393" s="425"/>
      <c r="B393" s="425"/>
      <c r="C393" s="426"/>
      <c r="D393" s="426"/>
      <c r="E393" s="426"/>
    </row>
    <row r="394" spans="1:5">
      <c r="A394" s="425"/>
      <c r="B394" s="425"/>
      <c r="C394" s="426"/>
      <c r="D394" s="426"/>
      <c r="E394" s="426"/>
    </row>
    <row r="395" spans="1:5">
      <c r="A395" s="425"/>
      <c r="B395" s="425"/>
      <c r="C395" s="426"/>
      <c r="D395" s="426"/>
      <c r="E395" s="426"/>
    </row>
    <row r="396" spans="1:5">
      <c r="A396" s="425"/>
      <c r="B396" s="425"/>
      <c r="C396" s="426"/>
      <c r="D396" s="426"/>
      <c r="E396" s="426"/>
    </row>
    <row r="397" spans="1:5">
      <c r="A397" s="425"/>
      <c r="B397" s="425"/>
      <c r="C397" s="426"/>
      <c r="D397" s="426"/>
      <c r="E397" s="426"/>
    </row>
    <row r="398" spans="1:5">
      <c r="A398" s="425"/>
      <c r="B398" s="425"/>
      <c r="C398" s="426"/>
      <c r="D398" s="426"/>
      <c r="E398" s="426"/>
    </row>
    <row r="399" spans="1:5">
      <c r="A399" s="425"/>
      <c r="B399" s="425"/>
      <c r="C399" s="426"/>
      <c r="D399" s="426"/>
      <c r="E399" s="426"/>
    </row>
    <row r="400" spans="1:5">
      <c r="A400" s="425"/>
      <c r="B400" s="425"/>
      <c r="C400" s="426"/>
      <c r="D400" s="426"/>
      <c r="E400" s="426"/>
    </row>
    <row r="401" spans="1:5">
      <c r="A401" s="425"/>
      <c r="B401" s="425"/>
      <c r="C401" s="426"/>
      <c r="D401" s="426"/>
      <c r="E401" s="426"/>
    </row>
    <row r="402" spans="1:5">
      <c r="A402" s="425"/>
      <c r="B402" s="425"/>
      <c r="C402" s="426"/>
      <c r="D402" s="426"/>
      <c r="E402" s="426"/>
    </row>
    <row r="403" spans="1:5">
      <c r="A403" s="425"/>
      <c r="B403" s="425"/>
      <c r="C403" s="426"/>
      <c r="D403" s="426"/>
      <c r="E403" s="426"/>
    </row>
    <row r="404" spans="1:5">
      <c r="A404" s="425"/>
      <c r="B404" s="425"/>
      <c r="C404" s="426"/>
      <c r="D404" s="426"/>
      <c r="E404" s="426"/>
    </row>
    <row r="405" spans="1:5">
      <c r="A405" s="425"/>
      <c r="B405" s="425"/>
      <c r="C405" s="426"/>
      <c r="D405" s="426"/>
      <c r="E405" s="426"/>
    </row>
    <row r="406" spans="1:5">
      <c r="A406" s="425"/>
      <c r="B406" s="425"/>
      <c r="C406" s="426"/>
      <c r="D406" s="426"/>
      <c r="E406" s="426"/>
    </row>
    <row r="407" spans="1:5">
      <c r="A407" s="425"/>
      <c r="B407" s="425"/>
      <c r="C407" s="426"/>
      <c r="D407" s="426"/>
      <c r="E407" s="426"/>
    </row>
    <row r="408" spans="1:5">
      <c r="A408" s="425"/>
      <c r="B408" s="425"/>
      <c r="C408" s="426"/>
      <c r="D408" s="426"/>
      <c r="E408" s="426"/>
    </row>
    <row r="409" spans="1:5">
      <c r="A409" s="425"/>
      <c r="B409" s="425"/>
      <c r="C409" s="426"/>
      <c r="D409" s="426"/>
      <c r="E409" s="426"/>
    </row>
    <row r="410" spans="1:5">
      <c r="A410" s="425"/>
      <c r="B410" s="425"/>
      <c r="C410" s="426"/>
      <c r="D410" s="426"/>
      <c r="E410" s="426"/>
    </row>
    <row r="411" spans="1:5">
      <c r="A411" s="425"/>
      <c r="B411" s="425"/>
      <c r="C411" s="426"/>
      <c r="D411" s="426"/>
      <c r="E411" s="426"/>
    </row>
    <row r="412" spans="1:5">
      <c r="A412" s="425"/>
      <c r="B412" s="425"/>
      <c r="C412" s="426"/>
      <c r="D412" s="426"/>
      <c r="E412" s="426"/>
    </row>
    <row r="413" spans="1:5">
      <c r="A413" s="425"/>
      <c r="B413" s="425"/>
      <c r="C413" s="426"/>
      <c r="D413" s="426"/>
      <c r="E413" s="426"/>
    </row>
    <row r="414" spans="1:5">
      <c r="A414" s="425"/>
      <c r="B414" s="425"/>
      <c r="C414" s="426"/>
      <c r="D414" s="426"/>
      <c r="E414" s="426"/>
    </row>
    <row r="415" spans="1:5" ht="14.25">
      <c r="A415" s="306" t="s">
        <v>175</v>
      </c>
      <c r="B415" s="306"/>
      <c r="C415" s="306"/>
      <c r="D415" s="306"/>
    </row>
    <row r="416" spans="1:5" ht="14.25" thickBot="1">
      <c r="A416" s="307"/>
      <c r="B416" s="260"/>
      <c r="C416" s="260"/>
      <c r="D416" s="260"/>
    </row>
    <row r="417" spans="1:4" ht="25.5" customHeight="1" thickBot="1">
      <c r="A417" s="427" t="s">
        <v>100</v>
      </c>
      <c r="B417" s="428"/>
      <c r="C417" s="310" t="s">
        <v>101</v>
      </c>
      <c r="D417" s="312" t="s">
        <v>105</v>
      </c>
    </row>
    <row r="418" spans="1:4" ht="32.25" customHeight="1" thickBot="1">
      <c r="A418" s="429" t="s">
        <v>176</v>
      </c>
      <c r="B418" s="381"/>
      <c r="C418" s="430"/>
      <c r="D418" s="431"/>
    </row>
    <row r="419" spans="1:4" ht="14.25" thickBot="1">
      <c r="A419" s="429" t="s">
        <v>177</v>
      </c>
      <c r="B419" s="381"/>
      <c r="C419" s="430"/>
      <c r="D419" s="431"/>
    </row>
    <row r="420" spans="1:4" ht="14.25" thickBot="1">
      <c r="A420" s="429" t="s">
        <v>178</v>
      </c>
      <c r="B420" s="381"/>
      <c r="C420" s="430"/>
      <c r="D420" s="431"/>
    </row>
    <row r="421" spans="1:4" ht="25.5" customHeight="1" thickBot="1">
      <c r="A421" s="429" t="s">
        <v>179</v>
      </c>
      <c r="B421" s="381"/>
      <c r="C421" s="430"/>
      <c r="D421" s="431"/>
    </row>
    <row r="422" spans="1:4" ht="27" customHeight="1" thickBot="1">
      <c r="A422" s="429" t="s">
        <v>180</v>
      </c>
      <c r="B422" s="381"/>
      <c r="C422" s="430"/>
      <c r="D422" s="431"/>
    </row>
    <row r="423" spans="1:4" ht="14.25" thickBot="1">
      <c r="A423" s="432" t="s">
        <v>181</v>
      </c>
      <c r="B423" s="381"/>
      <c r="C423" s="430"/>
      <c r="D423" s="431"/>
    </row>
    <row r="424" spans="1:4" ht="29.25" customHeight="1" thickBot="1">
      <c r="A424" s="432" t="s">
        <v>182</v>
      </c>
      <c r="B424" s="381"/>
      <c r="C424" s="430"/>
      <c r="D424" s="431"/>
    </row>
    <row r="425" spans="1:4" ht="25.5" customHeight="1" thickBot="1">
      <c r="A425" s="432" t="s">
        <v>183</v>
      </c>
      <c r="B425" s="381"/>
      <c r="C425" s="430"/>
      <c r="D425" s="431"/>
    </row>
    <row r="426" spans="1:4" ht="14.25" thickBot="1">
      <c r="A426" s="432" t="s">
        <v>184</v>
      </c>
      <c r="B426" s="381"/>
      <c r="C426" s="433">
        <f>SUM(C427:C446)</f>
        <v>0</v>
      </c>
      <c r="D426" s="433">
        <f>SUM(D427:D446)</f>
        <v>0</v>
      </c>
    </row>
    <row r="427" spans="1:4">
      <c r="A427" s="434" t="s">
        <v>116</v>
      </c>
      <c r="B427" s="314"/>
      <c r="C427" s="435"/>
      <c r="D427" s="436"/>
    </row>
    <row r="428" spans="1:4">
      <c r="A428" s="329" t="s">
        <v>117</v>
      </c>
      <c r="B428" s="318"/>
      <c r="C428" s="437"/>
      <c r="D428" s="436"/>
    </row>
    <row r="429" spans="1:4">
      <c r="A429" s="332" t="s">
        <v>118</v>
      </c>
      <c r="B429" s="318"/>
      <c r="C429" s="437"/>
      <c r="D429" s="436"/>
    </row>
    <row r="430" spans="1:4" ht="38.450000000000003" customHeight="1">
      <c r="A430" s="329" t="s">
        <v>119</v>
      </c>
      <c r="B430" s="318"/>
      <c r="C430" s="437"/>
      <c r="D430" s="436"/>
    </row>
    <row r="431" spans="1:4">
      <c r="A431" s="332" t="s">
        <v>120</v>
      </c>
      <c r="B431" s="318"/>
      <c r="C431" s="437"/>
      <c r="D431" s="436"/>
    </row>
    <row r="432" spans="1:4">
      <c r="A432" s="332" t="s">
        <v>121</v>
      </c>
      <c r="B432" s="318"/>
      <c r="C432" s="437"/>
      <c r="D432" s="436"/>
    </row>
    <row r="433" spans="1:4">
      <c r="A433" s="332" t="s">
        <v>122</v>
      </c>
      <c r="B433" s="318"/>
      <c r="C433" s="437"/>
      <c r="D433" s="436"/>
    </row>
    <row r="434" spans="1:4" ht="24.6" customHeight="1">
      <c r="A434" s="332" t="s">
        <v>123</v>
      </c>
      <c r="B434" s="318"/>
      <c r="C434" s="330"/>
      <c r="D434" s="438"/>
    </row>
    <row r="435" spans="1:4">
      <c r="A435" s="332" t="s">
        <v>124</v>
      </c>
      <c r="B435" s="318"/>
      <c r="C435" s="330"/>
      <c r="D435" s="438"/>
    </row>
    <row r="436" spans="1:4">
      <c r="A436" s="332" t="s">
        <v>125</v>
      </c>
      <c r="B436" s="318"/>
      <c r="C436" s="330"/>
      <c r="D436" s="438"/>
    </row>
    <row r="437" spans="1:4">
      <c r="A437" s="332" t="s">
        <v>126</v>
      </c>
      <c r="B437" s="318"/>
      <c r="C437" s="330"/>
      <c r="D437" s="438"/>
    </row>
    <row r="438" spans="1:4">
      <c r="A438" s="332" t="s">
        <v>127</v>
      </c>
      <c r="B438" s="318"/>
      <c r="C438" s="330"/>
      <c r="D438" s="438"/>
    </row>
    <row r="439" spans="1:4">
      <c r="A439" s="332" t="s">
        <v>128</v>
      </c>
      <c r="B439" s="318"/>
      <c r="C439" s="330"/>
      <c r="D439" s="438"/>
    </row>
    <row r="440" spans="1:4">
      <c r="A440" s="333" t="s">
        <v>129</v>
      </c>
      <c r="B440" s="318"/>
      <c r="C440" s="330"/>
      <c r="D440" s="438"/>
    </row>
    <row r="441" spans="1:4">
      <c r="A441" s="333" t="s">
        <v>130</v>
      </c>
      <c r="B441" s="318"/>
      <c r="C441" s="330"/>
      <c r="D441" s="438"/>
    </row>
    <row r="442" spans="1:4" ht="27.6" customHeight="1">
      <c r="A442" s="329" t="s">
        <v>131</v>
      </c>
      <c r="B442" s="318"/>
      <c r="C442" s="330"/>
      <c r="D442" s="438"/>
    </row>
    <row r="443" spans="1:4" ht="30" customHeight="1">
      <c r="A443" s="329" t="s">
        <v>132</v>
      </c>
      <c r="B443" s="318"/>
      <c r="C443" s="330"/>
      <c r="D443" s="438"/>
    </row>
    <row r="444" spans="1:4">
      <c r="A444" s="333" t="s">
        <v>133</v>
      </c>
      <c r="B444" s="318"/>
      <c r="C444" s="330"/>
      <c r="D444" s="438"/>
    </row>
    <row r="445" spans="1:4">
      <c r="A445" s="333" t="s">
        <v>134</v>
      </c>
      <c r="B445" s="318"/>
      <c r="C445" s="330"/>
      <c r="D445" s="438"/>
    </row>
    <row r="446" spans="1:4" ht="14.25" thickBot="1">
      <c r="A446" s="337" t="s">
        <v>135</v>
      </c>
      <c r="B446" s="323"/>
      <c r="C446" s="338"/>
      <c r="D446" s="438"/>
    </row>
    <row r="447" spans="1:4" ht="14.25" thickBot="1">
      <c r="A447" s="339" t="s">
        <v>136</v>
      </c>
      <c r="B447" s="381"/>
      <c r="C447" s="362">
        <f>SUM(C418:C428)</f>
        <v>0</v>
      </c>
      <c r="D447" s="362">
        <f>SUM(D418:D426)</f>
        <v>0</v>
      </c>
    </row>
    <row r="448" spans="1:4">
      <c r="A448" s="3"/>
      <c r="B448" s="3"/>
      <c r="C448" s="3"/>
      <c r="D448" s="3"/>
    </row>
    <row r="449" spans="1:8">
      <c r="A449" s="3"/>
      <c r="B449" s="3"/>
      <c r="C449" s="3"/>
      <c r="D449" s="3"/>
    </row>
    <row r="450" spans="1:8" ht="10.5" customHeight="1">
      <c r="A450" s="3"/>
      <c r="B450" s="3"/>
      <c r="C450" s="3"/>
      <c r="D450" s="3"/>
    </row>
    <row r="451" spans="1:8" ht="10.5" customHeight="1">
      <c r="A451" s="3"/>
      <c r="B451" s="3"/>
      <c r="C451" s="3"/>
      <c r="D451" s="3"/>
    </row>
    <row r="452" spans="1:8" ht="10.5" customHeight="1">
      <c r="A452" s="3"/>
      <c r="B452" s="3"/>
      <c r="C452" s="3"/>
      <c r="D452" s="3"/>
    </row>
    <row r="453" spans="1:8" ht="10.5" customHeight="1">
      <c r="A453" s="3"/>
      <c r="B453" s="3"/>
      <c r="C453" s="3"/>
      <c r="D453" s="3"/>
    </row>
    <row r="454" spans="1:8">
      <c r="A454" s="3"/>
      <c r="B454" s="3"/>
      <c r="C454" s="3"/>
      <c r="D454" s="3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9"/>
      <c r="B456" s="260"/>
      <c r="C456" s="260"/>
    </row>
    <row r="457" spans="1:8" ht="26.25" customHeight="1" thickBot="1">
      <c r="A457" s="339" t="s">
        <v>186</v>
      </c>
      <c r="B457" s="440"/>
      <c r="C457" s="441" t="s">
        <v>15</v>
      </c>
      <c r="D457" s="312" t="s">
        <v>22</v>
      </c>
      <c r="G457" s="442"/>
      <c r="H457" s="442"/>
    </row>
    <row r="458" spans="1:8" ht="14.25" thickBot="1">
      <c r="A458" s="443" t="s">
        <v>187</v>
      </c>
      <c r="B458" s="444"/>
      <c r="C458" s="422">
        <f>SUM(C459:C468)</f>
        <v>0</v>
      </c>
      <c r="D458" s="445">
        <f>SUM(D459:D468)</f>
        <v>0</v>
      </c>
      <c r="G458" s="442"/>
      <c r="H458" s="442"/>
    </row>
    <row r="459" spans="1:8" ht="55.5" customHeight="1">
      <c r="A459" s="277" t="s">
        <v>188</v>
      </c>
      <c r="B459" s="279"/>
      <c r="C459" s="446"/>
      <c r="D459" s="447"/>
      <c r="G459" s="442"/>
      <c r="H459" s="442"/>
    </row>
    <row r="460" spans="1:8">
      <c r="A460" s="448" t="s">
        <v>189</v>
      </c>
      <c r="B460" s="449"/>
      <c r="C460" s="450"/>
      <c r="D460" s="451"/>
    </row>
    <row r="461" spans="1:8">
      <c r="A461" s="452" t="s">
        <v>190</v>
      </c>
      <c r="B461" s="453"/>
      <c r="C461" s="404"/>
      <c r="D461" s="454"/>
    </row>
    <row r="462" spans="1:8" ht="28.5" customHeight="1">
      <c r="A462" s="455" t="s">
        <v>191</v>
      </c>
      <c r="B462" s="456"/>
      <c r="C462" s="404"/>
      <c r="D462" s="454"/>
    </row>
    <row r="463" spans="1:8" ht="32.25" customHeight="1">
      <c r="A463" s="455" t="s">
        <v>192</v>
      </c>
      <c r="B463" s="456"/>
      <c r="C463" s="404"/>
      <c r="D463" s="454"/>
    </row>
    <row r="464" spans="1:8">
      <c r="A464" s="452" t="s">
        <v>193</v>
      </c>
      <c r="B464" s="453"/>
      <c r="C464" s="404"/>
      <c r="D464" s="454"/>
    </row>
    <row r="465" spans="1:4">
      <c r="A465" s="452" t="s">
        <v>194</v>
      </c>
      <c r="B465" s="453"/>
      <c r="C465" s="404"/>
      <c r="D465" s="454"/>
    </row>
    <row r="466" spans="1:4">
      <c r="A466" s="452" t="s">
        <v>195</v>
      </c>
      <c r="B466" s="453"/>
      <c r="C466" s="404"/>
      <c r="D466" s="454"/>
    </row>
    <row r="467" spans="1:4">
      <c r="A467" s="452" t="s">
        <v>196</v>
      </c>
      <c r="B467" s="453"/>
      <c r="C467" s="404"/>
      <c r="D467" s="454"/>
    </row>
    <row r="468" spans="1:4" ht="14.25" thickBot="1">
      <c r="A468" s="457" t="s">
        <v>18</v>
      </c>
      <c r="B468" s="458"/>
      <c r="C468" s="412"/>
      <c r="D468" s="459"/>
    </row>
    <row r="469" spans="1:4" ht="14.25" thickBot="1">
      <c r="A469" s="443" t="s">
        <v>197</v>
      </c>
      <c r="B469" s="444"/>
      <c r="C469" s="422">
        <f>SUM(C470:C479)</f>
        <v>548.97</v>
      </c>
      <c r="D469" s="423">
        <f>SUM(D470:D479)</f>
        <v>6610.7</v>
      </c>
    </row>
    <row r="470" spans="1:4" ht="59.25" customHeight="1">
      <c r="A470" s="277" t="s">
        <v>188</v>
      </c>
      <c r="B470" s="279"/>
      <c r="C470" s="450"/>
      <c r="D470" s="451"/>
    </row>
    <row r="471" spans="1:4">
      <c r="A471" s="448" t="s">
        <v>189</v>
      </c>
      <c r="B471" s="449"/>
      <c r="C471" s="450"/>
      <c r="D471" s="451"/>
    </row>
    <row r="472" spans="1:4">
      <c r="A472" s="452" t="s">
        <v>190</v>
      </c>
      <c r="B472" s="453"/>
      <c r="C472" s="404"/>
      <c r="D472" s="454"/>
    </row>
    <row r="473" spans="1:4" ht="27.75" customHeight="1">
      <c r="A473" s="455" t="s">
        <v>191</v>
      </c>
      <c r="B473" s="456"/>
      <c r="C473" s="404"/>
      <c r="D473" s="454">
        <v>381.24</v>
      </c>
    </row>
    <row r="474" spans="1:4" ht="24.75" customHeight="1">
      <c r="A474" s="455" t="s">
        <v>192</v>
      </c>
      <c r="B474" s="456"/>
      <c r="C474" s="460">
        <v>436.45</v>
      </c>
      <c r="D474" s="454">
        <v>6044.11</v>
      </c>
    </row>
    <row r="475" spans="1:4">
      <c r="A475" s="455" t="s">
        <v>193</v>
      </c>
      <c r="B475" s="456"/>
      <c r="C475" s="460"/>
      <c r="D475" s="454"/>
    </row>
    <row r="476" spans="1:4">
      <c r="A476" s="452" t="s">
        <v>194</v>
      </c>
      <c r="B476" s="453"/>
      <c r="C476" s="460"/>
      <c r="D476" s="454"/>
    </row>
    <row r="477" spans="1:4">
      <c r="A477" s="452" t="s">
        <v>198</v>
      </c>
      <c r="B477" s="453"/>
      <c r="C477" s="460"/>
      <c r="D477" s="454">
        <v>185.35</v>
      </c>
    </row>
    <row r="478" spans="1:4">
      <c r="A478" s="452" t="s">
        <v>196</v>
      </c>
      <c r="B478" s="453"/>
      <c r="C478" s="460"/>
      <c r="D478" s="454"/>
    </row>
    <row r="479" spans="1:4" ht="14.25" thickBot="1">
      <c r="A479" s="371" t="s">
        <v>18</v>
      </c>
      <c r="B479" s="372"/>
      <c r="C479" s="461">
        <v>112.52</v>
      </c>
      <c r="D479" s="462"/>
    </row>
    <row r="480" spans="1:4" ht="14.25" thickBot="1">
      <c r="A480" s="463" t="s">
        <v>13</v>
      </c>
      <c r="B480" s="464"/>
      <c r="C480" s="465">
        <f>C458+C469</f>
        <v>548.97</v>
      </c>
      <c r="D480" s="304">
        <f>D458+D469</f>
        <v>6610.7</v>
      </c>
    </row>
    <row r="494" spans="1:5" ht="14.25">
      <c r="A494" s="306" t="s">
        <v>199</v>
      </c>
      <c r="B494" s="306"/>
      <c r="C494" s="306"/>
      <c r="D494" s="151"/>
      <c r="E494" s="151"/>
    </row>
    <row r="495" spans="1:5" ht="14.25" thickBot="1">
      <c r="A495" s="260"/>
      <c r="B495" s="260"/>
      <c r="C495" s="260"/>
      <c r="D495" s="3"/>
    </row>
    <row r="496" spans="1:5" ht="28.5" customHeight="1" thickBot="1">
      <c r="A496" s="466" t="s">
        <v>200</v>
      </c>
      <c r="B496" s="467"/>
      <c r="C496" s="468" t="s">
        <v>15</v>
      </c>
      <c r="D496" s="347" t="s">
        <v>105</v>
      </c>
    </row>
    <row r="497" spans="1:4">
      <c r="A497" s="469" t="s">
        <v>201</v>
      </c>
      <c r="B497" s="470"/>
      <c r="C497" s="299">
        <f>SUM(C498:C504)</f>
        <v>0</v>
      </c>
      <c r="D497" s="299">
        <f>SUM(D498:D504)</f>
        <v>0</v>
      </c>
    </row>
    <row r="498" spans="1:4">
      <c r="A498" s="471" t="s">
        <v>202</v>
      </c>
      <c r="B498" s="472"/>
      <c r="C498" s="473"/>
      <c r="D498" s="474"/>
    </row>
    <row r="499" spans="1:4">
      <c r="A499" s="471" t="s">
        <v>203</v>
      </c>
      <c r="B499" s="472"/>
      <c r="C499" s="473"/>
      <c r="D499" s="474"/>
    </row>
    <row r="500" spans="1:4" ht="27.75" customHeight="1">
      <c r="A500" s="332" t="s">
        <v>204</v>
      </c>
      <c r="B500" s="475"/>
      <c r="C500" s="473"/>
      <c r="D500" s="474"/>
    </row>
    <row r="501" spans="1:4">
      <c r="A501" s="332" t="s">
        <v>205</v>
      </c>
      <c r="B501" s="475"/>
      <c r="C501" s="473"/>
      <c r="D501" s="474"/>
    </row>
    <row r="502" spans="1:4" ht="17.25" customHeight="1">
      <c r="A502" s="332" t="s">
        <v>206</v>
      </c>
      <c r="B502" s="475"/>
      <c r="C502" s="473"/>
      <c r="D502" s="474"/>
    </row>
    <row r="503" spans="1:4" ht="16.5" customHeight="1">
      <c r="A503" s="332" t="s">
        <v>207</v>
      </c>
      <c r="B503" s="475"/>
      <c r="C503" s="473"/>
      <c r="D503" s="474"/>
    </row>
    <row r="504" spans="1:4">
      <c r="A504" s="332" t="s">
        <v>135</v>
      </c>
      <c r="B504" s="475"/>
      <c r="C504" s="473"/>
      <c r="D504" s="474"/>
    </row>
    <row r="505" spans="1:4">
      <c r="A505" s="476" t="s">
        <v>208</v>
      </c>
      <c r="B505" s="477"/>
      <c r="C505" s="299">
        <f>C506+C507+C509</f>
        <v>0</v>
      </c>
      <c r="D505" s="478">
        <f>D506+D507+D509</f>
        <v>0</v>
      </c>
    </row>
    <row r="506" spans="1:4">
      <c r="A506" s="333" t="s">
        <v>209</v>
      </c>
      <c r="B506" s="479"/>
      <c r="C506" s="480"/>
      <c r="D506" s="481"/>
    </row>
    <row r="507" spans="1:4">
      <c r="A507" s="333" t="s">
        <v>210</v>
      </c>
      <c r="B507" s="479"/>
      <c r="C507" s="480"/>
      <c r="D507" s="481"/>
    </row>
    <row r="508" spans="1:4">
      <c r="A508" s="333" t="s">
        <v>211</v>
      </c>
      <c r="B508" s="479"/>
      <c r="C508" s="480"/>
      <c r="D508" s="481"/>
    </row>
    <row r="509" spans="1:4" ht="14.25" thickBot="1">
      <c r="A509" s="482" t="s">
        <v>135</v>
      </c>
      <c r="B509" s="483"/>
      <c r="C509" s="480"/>
      <c r="D509" s="481"/>
    </row>
    <row r="510" spans="1:4" ht="14.25" thickBot="1">
      <c r="A510" s="463" t="s">
        <v>13</v>
      </c>
      <c r="B510" s="464"/>
      <c r="C510" s="304">
        <f>C497+C505</f>
        <v>0</v>
      </c>
      <c r="D510" s="304">
        <f>D497+D505</f>
        <v>0</v>
      </c>
    </row>
    <row r="513" spans="1:5" ht="26.25" customHeight="1">
      <c r="A513" s="212" t="s">
        <v>212</v>
      </c>
      <c r="B513" s="484"/>
      <c r="C513" s="484"/>
      <c r="D513" s="484"/>
    </row>
    <row r="514" spans="1:5" ht="14.25" thickBot="1">
      <c r="A514" s="260"/>
      <c r="B514" s="485"/>
      <c r="C514" s="260"/>
      <c r="D514" s="260"/>
    </row>
    <row r="515" spans="1:5" ht="30.75" customHeight="1" thickBot="1">
      <c r="A515" s="486"/>
      <c r="B515" s="487"/>
      <c r="C515" s="468" t="s">
        <v>101</v>
      </c>
      <c r="D515" s="347" t="s">
        <v>22</v>
      </c>
    </row>
    <row r="516" spans="1:5" ht="14.25" thickBot="1">
      <c r="A516" s="488" t="s">
        <v>213</v>
      </c>
      <c r="B516" s="489"/>
      <c r="C516" s="404"/>
      <c r="D516" s="356"/>
    </row>
    <row r="517" spans="1:5" ht="14.25" thickBot="1">
      <c r="A517" s="443" t="s">
        <v>96</v>
      </c>
      <c r="B517" s="444"/>
      <c r="C517" s="423">
        <f>SUM(C516:C516)</f>
        <v>0</v>
      </c>
      <c r="D517" s="423">
        <f>SUM(D516:D516)</f>
        <v>0</v>
      </c>
    </row>
    <row r="520" spans="1:5">
      <c r="A520" s="212" t="s">
        <v>214</v>
      </c>
      <c r="B520" s="484"/>
      <c r="C520" s="484"/>
      <c r="D520" s="484"/>
      <c r="E520" s="151"/>
    </row>
    <row r="521" spans="1:5" ht="14.25" thickBot="1">
      <c r="A521" s="260"/>
      <c r="B521" s="260"/>
      <c r="C521" s="260"/>
      <c r="D521" s="260"/>
      <c r="E521" s="3"/>
    </row>
    <row r="522" spans="1:5" ht="38.25" customHeight="1" thickBot="1">
      <c r="A522" s="365" t="s">
        <v>33</v>
      </c>
      <c r="B522" s="386"/>
      <c r="C522" s="219" t="s">
        <v>215</v>
      </c>
      <c r="D522" s="219" t="s">
        <v>216</v>
      </c>
      <c r="E522" s="3"/>
    </row>
    <row r="523" spans="1:5" ht="14.25" thickBot="1">
      <c r="A523" s="490" t="s">
        <v>217</v>
      </c>
      <c r="B523" s="440"/>
      <c r="C523" s="491">
        <v>106451.24</v>
      </c>
      <c r="D523" s="492">
        <v>109512.91</v>
      </c>
      <c r="E523" s="3"/>
    </row>
    <row r="524" spans="1:5">
      <c r="A524" s="3"/>
      <c r="B524" s="3"/>
      <c r="C524" s="3"/>
      <c r="D524" s="3"/>
      <c r="E524" s="3"/>
    </row>
    <row r="525" spans="1:5" ht="29.25" customHeight="1">
      <c r="A525" s="493" t="s">
        <v>218</v>
      </c>
      <c r="B525" s="494"/>
      <c r="C525" s="494"/>
      <c r="D525" s="151"/>
      <c r="E525" s="151"/>
    </row>
    <row r="537" spans="1:10" ht="14.25">
      <c r="A537" s="495" t="s">
        <v>219</v>
      </c>
      <c r="B537" s="495"/>
      <c r="C537" s="495"/>
      <c r="D537" s="495"/>
      <c r="E537" s="495"/>
      <c r="F537" s="495"/>
      <c r="G537" s="495"/>
      <c r="H537" s="495"/>
      <c r="I537" s="495"/>
    </row>
    <row r="539" spans="1:10" ht="14.25">
      <c r="A539" s="495" t="s">
        <v>220</v>
      </c>
      <c r="B539" s="495"/>
      <c r="C539" s="495"/>
      <c r="D539" s="495"/>
      <c r="E539" s="495"/>
      <c r="F539" s="495"/>
      <c r="G539" s="495"/>
      <c r="H539" s="495"/>
      <c r="I539" s="495"/>
    </row>
    <row r="540" spans="1:10" ht="17.25" thickBot="1">
      <c r="A540" s="496"/>
      <c r="B540" s="496"/>
      <c r="C540" s="496"/>
      <c r="D540" s="496"/>
      <c r="E540" s="496"/>
      <c r="F540" s="496"/>
      <c r="G540" s="496"/>
      <c r="H540" s="496"/>
      <c r="I540" s="497"/>
    </row>
    <row r="541" spans="1:10" ht="34.15" customHeight="1">
      <c r="A541" s="498" t="s">
        <v>221</v>
      </c>
      <c r="B541" s="499" t="s">
        <v>222</v>
      </c>
      <c r="C541" s="500"/>
      <c r="D541" s="500"/>
      <c r="E541" s="501" t="s">
        <v>59</v>
      </c>
      <c r="F541" s="500" t="s">
        <v>223</v>
      </c>
      <c r="G541" s="500"/>
      <c r="H541" s="500"/>
      <c r="I541" s="502" t="s">
        <v>83</v>
      </c>
      <c r="J541" s="503"/>
    </row>
    <row r="542" spans="1:10" ht="63.75">
      <c r="A542" s="504"/>
      <c r="B542" s="505" t="s">
        <v>224</v>
      </c>
      <c r="C542" s="506" t="s">
        <v>225</v>
      </c>
      <c r="D542" s="506" t="s">
        <v>63</v>
      </c>
      <c r="E542" s="506" t="s">
        <v>226</v>
      </c>
      <c r="F542" s="506" t="s">
        <v>224</v>
      </c>
      <c r="G542" s="506" t="s">
        <v>227</v>
      </c>
      <c r="H542" s="506" t="s">
        <v>228</v>
      </c>
      <c r="I542" s="507"/>
      <c r="J542" s="508"/>
    </row>
    <row r="543" spans="1:10" ht="25.5">
      <c r="A543" s="509" t="s">
        <v>38</v>
      </c>
      <c r="B543" s="510"/>
      <c r="C543" s="511"/>
      <c r="D543" s="511"/>
      <c r="E543" s="511"/>
      <c r="F543" s="511"/>
      <c r="G543" s="511"/>
      <c r="H543" s="511"/>
      <c r="I543" s="512"/>
      <c r="J543" s="344"/>
    </row>
    <row r="544" spans="1:10">
      <c r="A544" s="513" t="s">
        <v>26</v>
      </c>
      <c r="B544" s="514">
        <f t="shared" ref="B544:I544" si="16">SUM(B545:B547)</f>
        <v>0</v>
      </c>
      <c r="C544" s="515">
        <f t="shared" si="16"/>
        <v>0</v>
      </c>
      <c r="D544" s="515">
        <f t="shared" si="16"/>
        <v>0</v>
      </c>
      <c r="E544" s="515">
        <f t="shared" si="16"/>
        <v>0</v>
      </c>
      <c r="F544" s="515">
        <f t="shared" si="16"/>
        <v>0</v>
      </c>
      <c r="G544" s="515">
        <f t="shared" si="16"/>
        <v>0</v>
      </c>
      <c r="H544" s="515">
        <f t="shared" si="16"/>
        <v>0</v>
      </c>
      <c r="I544" s="516">
        <f t="shared" si="16"/>
        <v>0</v>
      </c>
      <c r="J544" s="343"/>
    </row>
    <row r="545" spans="1:10">
      <c r="A545" s="517" t="s">
        <v>229</v>
      </c>
      <c r="B545" s="518"/>
      <c r="C545" s="331"/>
      <c r="D545" s="331"/>
      <c r="E545" s="331"/>
      <c r="F545" s="331"/>
      <c r="G545" s="331"/>
      <c r="H545" s="331"/>
      <c r="I545" s="519"/>
      <c r="J545" s="520"/>
    </row>
    <row r="546" spans="1:10">
      <c r="A546" s="517" t="s">
        <v>230</v>
      </c>
      <c r="B546" s="518"/>
      <c r="C546" s="331"/>
      <c r="D546" s="331"/>
      <c r="E546" s="331"/>
      <c r="F546" s="331"/>
      <c r="G546" s="331"/>
      <c r="H546" s="331"/>
      <c r="I546" s="519"/>
      <c r="J546" s="520"/>
    </row>
    <row r="547" spans="1:10">
      <c r="A547" s="521" t="s">
        <v>231</v>
      </c>
      <c r="B547" s="518"/>
      <c r="C547" s="331"/>
      <c r="D547" s="331"/>
      <c r="E547" s="331"/>
      <c r="F547" s="331"/>
      <c r="G547" s="331"/>
      <c r="H547" s="331"/>
      <c r="I547" s="519"/>
      <c r="J547" s="520"/>
    </row>
    <row r="548" spans="1:10">
      <c r="A548" s="513" t="s">
        <v>27</v>
      </c>
      <c r="B548" s="522">
        <f t="shared" ref="B548:I548" si="17">SUM(B549:B552)</f>
        <v>0</v>
      </c>
      <c r="C548" s="523">
        <f t="shared" si="17"/>
        <v>0</v>
      </c>
      <c r="D548" s="523">
        <f t="shared" si="17"/>
        <v>0</v>
      </c>
      <c r="E548" s="523">
        <f t="shared" si="17"/>
        <v>0</v>
      </c>
      <c r="F548" s="523">
        <f t="shared" si="17"/>
        <v>0</v>
      </c>
      <c r="G548" s="523">
        <f t="shared" si="17"/>
        <v>0</v>
      </c>
      <c r="H548" s="523">
        <f t="shared" si="17"/>
        <v>0</v>
      </c>
      <c r="I548" s="320">
        <f t="shared" si="17"/>
        <v>0</v>
      </c>
      <c r="J548" s="344"/>
    </row>
    <row r="549" spans="1:10" ht="13.5" customHeight="1">
      <c r="A549" s="524" t="s">
        <v>232</v>
      </c>
      <c r="B549" s="518"/>
      <c r="C549" s="331"/>
      <c r="D549" s="331"/>
      <c r="E549" s="331"/>
      <c r="F549" s="331"/>
      <c r="G549" s="331"/>
      <c r="H549" s="331"/>
      <c r="I549" s="519"/>
      <c r="J549" s="520"/>
    </row>
    <row r="550" spans="1:10">
      <c r="A550" s="524" t="s">
        <v>233</v>
      </c>
      <c r="B550" s="518"/>
      <c r="C550" s="331"/>
      <c r="D550" s="331"/>
      <c r="E550" s="331"/>
      <c r="F550" s="331"/>
      <c r="G550" s="331"/>
      <c r="H550" s="331"/>
      <c r="I550" s="519"/>
      <c r="J550" s="520"/>
    </row>
    <row r="551" spans="1:10">
      <c r="A551" s="524" t="s">
        <v>234</v>
      </c>
      <c r="B551" s="518"/>
      <c r="C551" s="331"/>
      <c r="D551" s="331"/>
      <c r="E551" s="331"/>
      <c r="F551" s="331"/>
      <c r="G551" s="331"/>
      <c r="H551" s="331"/>
      <c r="I551" s="519"/>
      <c r="J551" s="520"/>
    </row>
    <row r="552" spans="1:10">
      <c r="A552" s="525" t="s">
        <v>235</v>
      </c>
      <c r="B552" s="518"/>
      <c r="C552" s="331"/>
      <c r="D552" s="331"/>
      <c r="E552" s="331"/>
      <c r="F552" s="331"/>
      <c r="G552" s="331"/>
      <c r="H552" s="331"/>
      <c r="I552" s="519"/>
      <c r="J552" s="520"/>
    </row>
    <row r="553" spans="1:10" ht="33.6" customHeight="1" thickBot="1">
      <c r="A553" s="509" t="s">
        <v>44</v>
      </c>
      <c r="B553" s="526">
        <f>B543+B544-B548</f>
        <v>0</v>
      </c>
      <c r="C553" s="527">
        <f>C543+C544-C548</f>
        <v>0</v>
      </c>
      <c r="D553" s="527">
        <f>D543+D544-D548</f>
        <v>0</v>
      </c>
      <c r="E553" s="527">
        <f t="shared" ref="E553:H553" si="18">E543+E544-E548</f>
        <v>0</v>
      </c>
      <c r="F553" s="527">
        <f t="shared" si="18"/>
        <v>0</v>
      </c>
      <c r="G553" s="527">
        <f t="shared" si="18"/>
        <v>0</v>
      </c>
      <c r="H553" s="527">
        <f t="shared" si="18"/>
        <v>0</v>
      </c>
      <c r="I553" s="528">
        <f>I543+I544-I548</f>
        <v>0</v>
      </c>
      <c r="J553" s="344"/>
    </row>
    <row r="554" spans="1:10" s="536" customFormat="1" ht="40.5" customHeight="1" thickBot="1">
      <c r="A554" s="529" t="s">
        <v>236</v>
      </c>
      <c r="B554" s="530"/>
      <c r="C554" s="531"/>
      <c r="D554" s="532"/>
      <c r="E554" s="533"/>
      <c r="F554" s="530"/>
      <c r="G554" s="534"/>
      <c r="H554" s="532"/>
      <c r="I554" s="535">
        <f>SUM(B554:H554)</f>
        <v>0</v>
      </c>
    </row>
    <row r="555" spans="1:10" s="536" customFormat="1" thickBot="1">
      <c r="A555" s="537" t="s">
        <v>26</v>
      </c>
      <c r="B555" s="538"/>
      <c r="C555" s="539"/>
      <c r="D555" s="540"/>
      <c r="E555" s="541"/>
      <c r="F555" s="538"/>
      <c r="G555" s="542"/>
      <c r="H555" s="540"/>
      <c r="I555" s="543">
        <f>SUM(B555:H555)</f>
        <v>0</v>
      </c>
    </row>
    <row r="556" spans="1:10" s="536" customFormat="1" thickBot="1">
      <c r="A556" s="544" t="s">
        <v>27</v>
      </c>
      <c r="B556" s="545"/>
      <c r="C556" s="546"/>
      <c r="D556" s="547"/>
      <c r="E556" s="548"/>
      <c r="F556" s="545"/>
      <c r="G556" s="549"/>
      <c r="H556" s="547"/>
      <c r="I556" s="550">
        <f>SUM(B556:H556)</f>
        <v>0</v>
      </c>
    </row>
    <row r="557" spans="1:10" s="536" customFormat="1" ht="41.25" customHeight="1" thickBot="1">
      <c r="A557" s="537" t="s">
        <v>237</v>
      </c>
      <c r="B557" s="551">
        <f>B554+B555-B556</f>
        <v>0</v>
      </c>
      <c r="C557" s="552">
        <f t="shared" ref="C557:I557" si="19">C554+C555-C556</f>
        <v>0</v>
      </c>
      <c r="D557" s="553">
        <f t="shared" si="19"/>
        <v>0</v>
      </c>
      <c r="E557" s="543">
        <f t="shared" si="19"/>
        <v>0</v>
      </c>
      <c r="F557" s="551">
        <f t="shared" si="19"/>
        <v>0</v>
      </c>
      <c r="G557" s="554">
        <f t="shared" si="19"/>
        <v>0</v>
      </c>
      <c r="H557" s="553">
        <f t="shared" si="19"/>
        <v>0</v>
      </c>
      <c r="I557" s="543">
        <f t="shared" si="19"/>
        <v>0</v>
      </c>
    </row>
    <row r="558" spans="1:10" s="536" customFormat="1" ht="26.25" customHeight="1" thickBot="1">
      <c r="A558" s="555" t="s">
        <v>238</v>
      </c>
      <c r="B558" s="556">
        <f>B543-B554</f>
        <v>0</v>
      </c>
      <c r="C558" s="556">
        <f t="shared" ref="C558:I558" si="20">C543-C554</f>
        <v>0</v>
      </c>
      <c r="D558" s="556">
        <f t="shared" si="20"/>
        <v>0</v>
      </c>
      <c r="E558" s="556">
        <f t="shared" si="20"/>
        <v>0</v>
      </c>
      <c r="F558" s="556">
        <f t="shared" si="20"/>
        <v>0</v>
      </c>
      <c r="G558" s="556">
        <f t="shared" si="20"/>
        <v>0</v>
      </c>
      <c r="H558" s="556">
        <f t="shared" si="20"/>
        <v>0</v>
      </c>
      <c r="I558" s="556">
        <f t="shared" si="20"/>
        <v>0</v>
      </c>
    </row>
    <row r="559" spans="1:10" s="536" customFormat="1" ht="26.25" customHeight="1" thickBot="1">
      <c r="A559" s="557" t="s">
        <v>239</v>
      </c>
      <c r="B559" s="556">
        <f>B553-B557</f>
        <v>0</v>
      </c>
      <c r="C559" s="556">
        <f t="shared" ref="C559:I559" si="21">C553-C557</f>
        <v>0</v>
      </c>
      <c r="D559" s="556">
        <f t="shared" si="21"/>
        <v>0</v>
      </c>
      <c r="E559" s="556">
        <f t="shared" si="21"/>
        <v>0</v>
      </c>
      <c r="F559" s="556">
        <f t="shared" si="21"/>
        <v>0</v>
      </c>
      <c r="G559" s="556">
        <f t="shared" si="21"/>
        <v>0</v>
      </c>
      <c r="H559" s="556">
        <f t="shared" si="21"/>
        <v>0</v>
      </c>
      <c r="I559" s="556">
        <f t="shared" si="21"/>
        <v>0</v>
      </c>
    </row>
    <row r="560" spans="1:10" s="536" customFormat="1" ht="12.75">
      <c r="A560" s="558"/>
      <c r="B560" s="559"/>
      <c r="C560" s="559"/>
      <c r="D560" s="559"/>
      <c r="E560" s="559"/>
      <c r="F560" s="559"/>
      <c r="G560" s="559"/>
      <c r="H560" s="559"/>
      <c r="I560" s="559"/>
    </row>
    <row r="561" spans="1:9" s="536" customFormat="1" ht="12.75">
      <c r="A561" s="558"/>
      <c r="B561" s="559"/>
      <c r="C561" s="559"/>
      <c r="D561" s="559"/>
      <c r="E561" s="559"/>
      <c r="F561" s="559"/>
      <c r="G561" s="559"/>
      <c r="H561" s="559"/>
      <c r="I561" s="559"/>
    </row>
    <row r="562" spans="1:9" s="536" customFormat="1" ht="12.75">
      <c r="A562" s="558"/>
      <c r="B562" s="559"/>
      <c r="C562" s="559"/>
      <c r="D562" s="559"/>
      <c r="E562" s="559"/>
      <c r="F562" s="559"/>
      <c r="G562" s="559"/>
      <c r="H562" s="559"/>
      <c r="I562" s="559"/>
    </row>
    <row r="563" spans="1:9" s="536" customFormat="1" ht="12.75">
      <c r="A563" s="558"/>
      <c r="B563" s="559"/>
      <c r="C563" s="559"/>
      <c r="D563" s="559"/>
      <c r="E563" s="559"/>
      <c r="F563" s="559"/>
      <c r="G563" s="559"/>
      <c r="H563" s="559"/>
      <c r="I563" s="559"/>
    </row>
    <row r="564" spans="1:9" s="536" customFormat="1" ht="12.75">
      <c r="A564" s="558"/>
      <c r="B564" s="559"/>
      <c r="C564" s="559"/>
      <c r="D564" s="559"/>
      <c r="E564" s="559"/>
      <c r="F564" s="559"/>
      <c r="G564" s="559"/>
      <c r="H564" s="559"/>
      <c r="I564" s="559"/>
    </row>
    <row r="565" spans="1:9" s="536" customFormat="1" ht="12.75">
      <c r="A565" s="558"/>
      <c r="B565" s="559"/>
      <c r="C565" s="559"/>
      <c r="D565" s="559"/>
      <c r="E565" s="559"/>
      <c r="F565" s="559"/>
      <c r="G565" s="559"/>
      <c r="H565" s="559"/>
      <c r="I565" s="559"/>
    </row>
    <row r="566" spans="1:9" s="536" customFormat="1" ht="12.75">
      <c r="A566" s="558"/>
      <c r="B566" s="559"/>
      <c r="C566" s="559"/>
      <c r="D566" s="559"/>
      <c r="E566" s="559"/>
      <c r="F566" s="559"/>
      <c r="G566" s="559"/>
      <c r="H566" s="559"/>
      <c r="I566" s="559"/>
    </row>
    <row r="567" spans="1:9" s="536" customFormat="1" ht="12.75">
      <c r="A567" s="558"/>
      <c r="B567" s="559"/>
      <c r="C567" s="559"/>
      <c r="D567" s="559"/>
      <c r="E567" s="559"/>
      <c r="F567" s="559"/>
      <c r="G567" s="559"/>
      <c r="H567" s="559"/>
      <c r="I567" s="559"/>
    </row>
    <row r="568" spans="1:9" s="536" customFormat="1" ht="12.75">
      <c r="A568" s="558"/>
      <c r="B568" s="559"/>
      <c r="C568" s="559"/>
      <c r="D568" s="559"/>
      <c r="E568" s="559"/>
      <c r="F568" s="559"/>
      <c r="G568" s="559"/>
      <c r="H568" s="559"/>
      <c r="I568" s="559"/>
    </row>
    <row r="569" spans="1:9" s="536" customFormat="1" ht="12.75">
      <c r="A569" s="558"/>
      <c r="B569" s="559"/>
      <c r="C569" s="559"/>
      <c r="D569" s="559"/>
      <c r="E569" s="559"/>
      <c r="F569" s="559"/>
      <c r="G569" s="559"/>
      <c r="H569" s="559"/>
      <c r="I569" s="559"/>
    </row>
    <row r="570" spans="1:9" s="536" customFormat="1" ht="12.75">
      <c r="A570" s="558"/>
      <c r="B570" s="559"/>
      <c r="C570" s="559"/>
      <c r="D570" s="559"/>
      <c r="E570" s="559"/>
      <c r="F570" s="559"/>
      <c r="G570" s="559"/>
      <c r="H570" s="559"/>
      <c r="I570" s="559"/>
    </row>
    <row r="571" spans="1:9" s="536" customFormat="1" ht="12.75">
      <c r="A571" s="558"/>
      <c r="B571" s="559"/>
      <c r="C571" s="559"/>
      <c r="D571" s="559"/>
      <c r="E571" s="559"/>
      <c r="F571" s="559"/>
      <c r="G571" s="559"/>
      <c r="H571" s="559"/>
      <c r="I571" s="559"/>
    </row>
    <row r="572" spans="1:9" s="536" customFormat="1" ht="12.75">
      <c r="A572" s="558"/>
      <c r="B572" s="559"/>
      <c r="C572" s="559"/>
      <c r="D572" s="559"/>
      <c r="E572" s="559"/>
      <c r="F572" s="559"/>
      <c r="G572" s="559"/>
      <c r="H572" s="559"/>
      <c r="I572" s="559"/>
    </row>
    <row r="573" spans="1:9" s="536" customFormat="1" ht="12.75">
      <c r="A573" s="558"/>
      <c r="B573" s="559"/>
      <c r="C573" s="559"/>
      <c r="D573" s="559"/>
      <c r="E573" s="559"/>
      <c r="F573" s="559"/>
      <c r="G573" s="559"/>
      <c r="H573" s="559"/>
      <c r="I573" s="559"/>
    </row>
    <row r="574" spans="1:9" s="536" customFormat="1" ht="12.75">
      <c r="A574" s="558"/>
      <c r="B574" s="559"/>
      <c r="C574" s="559"/>
      <c r="D574" s="559"/>
      <c r="E574" s="559"/>
      <c r="F574" s="559"/>
      <c r="G574" s="559"/>
      <c r="H574" s="559"/>
      <c r="I574" s="559"/>
    </row>
    <row r="575" spans="1:9" s="536" customFormat="1" ht="15">
      <c r="A575" s="560" t="s">
        <v>240</v>
      </c>
      <c r="B575" s="561"/>
      <c r="C575" s="561"/>
    </row>
    <row r="576" spans="1:9" s="536" customFormat="1" thickBot="1">
      <c r="B576" s="562"/>
      <c r="C576" s="562"/>
      <c r="E576" s="563"/>
      <c r="F576" s="563"/>
      <c r="G576" s="563"/>
      <c r="H576" s="563"/>
      <c r="I576" s="563"/>
    </row>
    <row r="577" spans="1:9" s="536" customFormat="1" thickBot="1">
      <c r="A577" s="564" t="s">
        <v>100</v>
      </c>
      <c r="B577" s="565"/>
      <c r="C577" s="566" t="s">
        <v>15</v>
      </c>
      <c r="D577" s="567" t="s">
        <v>105</v>
      </c>
    </row>
    <row r="578" spans="1:9">
      <c r="A578" s="568" t="s">
        <v>241</v>
      </c>
      <c r="B578" s="569"/>
      <c r="C578" s="570">
        <v>1426.01</v>
      </c>
      <c r="D578" s="571">
        <v>3054.77</v>
      </c>
      <c r="E578" s="572"/>
      <c r="F578" s="572"/>
      <c r="G578" s="572"/>
      <c r="H578" s="572"/>
      <c r="I578" s="572"/>
    </row>
    <row r="579" spans="1:9">
      <c r="A579" s="573" t="s">
        <v>242</v>
      </c>
      <c r="B579" s="574"/>
      <c r="C579" s="575"/>
      <c r="D579" s="575"/>
      <c r="E579" s="576"/>
      <c r="F579" s="576"/>
      <c r="G579" s="576"/>
      <c r="H579" s="576"/>
      <c r="I579" s="576"/>
    </row>
    <row r="580" spans="1:9">
      <c r="A580" s="573" t="s">
        <v>243</v>
      </c>
      <c r="B580" s="574"/>
      <c r="C580" s="575"/>
      <c r="D580" s="575"/>
      <c r="E580" s="418"/>
      <c r="F580" s="418"/>
      <c r="G580" s="418"/>
      <c r="H580" s="418"/>
      <c r="I580" s="418"/>
    </row>
    <row r="581" spans="1:9">
      <c r="A581" s="573" t="s">
        <v>244</v>
      </c>
      <c r="B581" s="574"/>
      <c r="C581" s="577">
        <f>C582+C585+C586+C587+C588</f>
        <v>125.06</v>
      </c>
      <c r="D581" s="577">
        <f>D582+D585+D586+D587+D588</f>
        <v>24.18</v>
      </c>
    </row>
    <row r="582" spans="1:9">
      <c r="A582" s="578" t="s">
        <v>245</v>
      </c>
      <c r="B582" s="579"/>
      <c r="C582" s="356">
        <f>C583-C584</f>
        <v>0</v>
      </c>
      <c r="D582" s="356">
        <f>D583-D584</f>
        <v>0</v>
      </c>
    </row>
    <row r="583" spans="1:9">
      <c r="A583" s="580" t="s">
        <v>246</v>
      </c>
      <c r="B583" s="581"/>
      <c r="C583" s="408"/>
      <c r="D583" s="408"/>
    </row>
    <row r="584" spans="1:9" ht="25.5" customHeight="1">
      <c r="A584" s="580" t="s">
        <v>247</v>
      </c>
      <c r="B584" s="581"/>
      <c r="C584" s="408"/>
      <c r="D584" s="408"/>
    </row>
    <row r="585" spans="1:9">
      <c r="A585" s="578" t="s">
        <v>248</v>
      </c>
      <c r="B585" s="579"/>
      <c r="C585" s="356"/>
      <c r="D585" s="356"/>
    </row>
    <row r="586" spans="1:9">
      <c r="A586" s="578" t="s">
        <v>249</v>
      </c>
      <c r="B586" s="579"/>
      <c r="C586" s="356"/>
      <c r="D586" s="356"/>
    </row>
    <row r="587" spans="1:9">
      <c r="A587" s="578" t="s">
        <v>250</v>
      </c>
      <c r="B587" s="579"/>
      <c r="C587" s="356"/>
      <c r="D587" s="356"/>
    </row>
    <row r="588" spans="1:9">
      <c r="A588" s="578" t="s">
        <v>18</v>
      </c>
      <c r="B588" s="579"/>
      <c r="C588" s="582">
        <v>125.06</v>
      </c>
      <c r="D588" s="356">
        <v>24.18</v>
      </c>
    </row>
    <row r="589" spans="1:9" ht="24.75" customHeight="1" thickBot="1">
      <c r="A589" s="583" t="s">
        <v>251</v>
      </c>
      <c r="B589" s="584"/>
      <c r="C589" s="575"/>
      <c r="D589" s="575"/>
    </row>
    <row r="590" spans="1:9" ht="16.5" thickBot="1">
      <c r="A590" s="585" t="s">
        <v>96</v>
      </c>
      <c r="B590" s="586"/>
      <c r="C590" s="362">
        <f>SUM(C578+C579+C580+C581+C589)</f>
        <v>1551.07</v>
      </c>
      <c r="D590" s="362">
        <f>SUM(D578+D579+D580+D581+D589)</f>
        <v>3078.95</v>
      </c>
    </row>
    <row r="593" spans="1:4" ht="14.25">
      <c r="A593" s="587" t="s">
        <v>252</v>
      </c>
      <c r="B593" s="587"/>
      <c r="C593" s="587"/>
      <c r="D593" s="587"/>
    </row>
    <row r="594" spans="1:4" ht="14.25" thickBot="1">
      <c r="A594" s="260"/>
      <c r="B594" s="260"/>
      <c r="C594" s="260"/>
      <c r="D594" s="260"/>
    </row>
    <row r="595" spans="1:4" ht="14.25" thickBot="1">
      <c r="A595" s="588" t="s">
        <v>253</v>
      </c>
      <c r="B595" s="589"/>
      <c r="C595" s="589"/>
      <c r="D595" s="590"/>
    </row>
    <row r="596" spans="1:4" ht="14.25" thickBot="1">
      <c r="A596" s="591" t="s">
        <v>15</v>
      </c>
      <c r="B596" s="592"/>
      <c r="C596" s="591" t="s">
        <v>22</v>
      </c>
      <c r="D596" s="592"/>
    </row>
    <row r="597" spans="1:4" ht="14.25" thickBot="1">
      <c r="A597" s="593"/>
      <c r="B597" s="594"/>
      <c r="C597" s="593"/>
      <c r="D597" s="594"/>
    </row>
    <row r="624" spans="1:4" ht="14.25">
      <c r="A624" s="495" t="s">
        <v>254</v>
      </c>
      <c r="B624" s="495"/>
      <c r="C624" s="495"/>
      <c r="D624" s="213"/>
    </row>
    <row r="625" spans="1:4" ht="14.25" customHeight="1">
      <c r="A625" s="595" t="s">
        <v>255</v>
      </c>
      <c r="B625" s="595"/>
      <c r="C625" s="595"/>
    </row>
    <row r="626" spans="1:4" ht="14.25" thickBot="1">
      <c r="A626" s="596"/>
      <c r="B626" s="597"/>
      <c r="C626" s="597"/>
    </row>
    <row r="627" spans="1:4" ht="16.5" thickBot="1">
      <c r="A627" s="598" t="s">
        <v>49</v>
      </c>
      <c r="B627" s="599"/>
      <c r="C627" s="600" t="s">
        <v>256</v>
      </c>
      <c r="D627" s="600" t="s">
        <v>257</v>
      </c>
    </row>
    <row r="628" spans="1:4">
      <c r="A628" s="601" t="s">
        <v>258</v>
      </c>
      <c r="B628" s="602"/>
      <c r="C628" s="603"/>
      <c r="D628" s="604"/>
    </row>
    <row r="629" spans="1:4">
      <c r="A629" s="605" t="s">
        <v>259</v>
      </c>
      <c r="B629" s="606"/>
      <c r="C629" s="607"/>
      <c r="D629" s="608"/>
    </row>
    <row r="630" spans="1:4" ht="26.45" customHeight="1">
      <c r="A630" s="609" t="s">
        <v>260</v>
      </c>
      <c r="B630" s="610"/>
      <c r="C630" s="611"/>
      <c r="D630" s="612"/>
    </row>
    <row r="631" spans="1:4" ht="13.5" customHeight="1" thickBot="1">
      <c r="A631" s="613" t="s">
        <v>261</v>
      </c>
      <c r="B631" s="614"/>
      <c r="C631" s="615"/>
      <c r="D631" s="616"/>
    </row>
    <row r="674" spans="1:3" ht="14.25">
      <c r="A674" s="587" t="s">
        <v>262</v>
      </c>
      <c r="B674" s="587"/>
      <c r="C674" s="587"/>
    </row>
    <row r="675" spans="1:3" ht="14.25" thickBot="1">
      <c r="A675" s="214"/>
      <c r="B675" s="260"/>
      <c r="C675" s="260"/>
    </row>
    <row r="676" spans="1:3" ht="26.25" thickBot="1">
      <c r="A676" s="617"/>
      <c r="B676" s="618" t="s">
        <v>263</v>
      </c>
      <c r="C676" s="347" t="s">
        <v>264</v>
      </c>
    </row>
    <row r="677" spans="1:3" ht="14.25" thickBot="1">
      <c r="A677" s="619" t="s">
        <v>265</v>
      </c>
      <c r="B677" s="620">
        <f>B678+B682</f>
        <v>0</v>
      </c>
      <c r="C677" s="620">
        <f>C678+C682</f>
        <v>0</v>
      </c>
    </row>
    <row r="678" spans="1:3">
      <c r="A678" s="621" t="s">
        <v>266</v>
      </c>
      <c r="B678" s="281"/>
      <c r="C678" s="281"/>
    </row>
    <row r="679" spans="1:3">
      <c r="A679" s="622" t="s">
        <v>51</v>
      </c>
      <c r="B679" s="237"/>
      <c r="C679" s="238"/>
    </row>
    <row r="680" spans="1:3" ht="102">
      <c r="A680" s="623" t="s">
        <v>267</v>
      </c>
      <c r="B680" s="237"/>
      <c r="C680" s="238"/>
    </row>
    <row r="681" spans="1:3" ht="14.25" thickBot="1">
      <c r="A681" s="624"/>
      <c r="B681" s="625"/>
      <c r="C681" s="626"/>
    </row>
    <row r="682" spans="1:3">
      <c r="A682" s="621" t="s">
        <v>268</v>
      </c>
      <c r="B682" s="627">
        <f>SUM(B684:B684)</f>
        <v>0</v>
      </c>
      <c r="C682" s="627">
        <f>SUM(C684:C684)</f>
        <v>0</v>
      </c>
    </row>
    <row r="683" spans="1:3">
      <c r="A683" s="622" t="s">
        <v>51</v>
      </c>
      <c r="B683" s="388"/>
      <c r="C683" s="628"/>
    </row>
    <row r="684" spans="1:3" ht="14.25" thickBot="1">
      <c r="A684" s="629"/>
      <c r="B684" s="625"/>
      <c r="C684" s="626"/>
    </row>
    <row r="685" spans="1:3" ht="14.25" thickBot="1">
      <c r="A685" s="619" t="s">
        <v>269</v>
      </c>
      <c r="B685" s="630">
        <f>B686+B692</f>
        <v>0</v>
      </c>
      <c r="C685" s="630">
        <f>C686+C692</f>
        <v>162233.10999999999</v>
      </c>
    </row>
    <row r="686" spans="1:3">
      <c r="A686" s="631" t="s">
        <v>266</v>
      </c>
      <c r="B686" s="632">
        <f>B688+B689+B690+B691</f>
        <v>0</v>
      </c>
      <c r="C686" s="632">
        <f>C688+C689+C690+C691</f>
        <v>0</v>
      </c>
    </row>
    <row r="687" spans="1:3">
      <c r="A687" s="633" t="s">
        <v>51</v>
      </c>
      <c r="B687" s="294"/>
      <c r="C687" s="634"/>
    </row>
    <row r="688" spans="1:3" ht="38.25">
      <c r="A688" s="635" t="s">
        <v>270</v>
      </c>
      <c r="B688" s="294">
        <v>0</v>
      </c>
      <c r="C688" s="634"/>
    </row>
    <row r="689" spans="1:9" ht="102">
      <c r="A689" s="635" t="s">
        <v>271</v>
      </c>
      <c r="B689" s="294"/>
      <c r="C689" s="634"/>
    </row>
    <row r="690" spans="1:9" ht="25.5">
      <c r="A690" s="636" t="s">
        <v>272</v>
      </c>
      <c r="B690" s="294"/>
      <c r="C690" s="634"/>
    </row>
    <row r="691" spans="1:9" ht="76.5">
      <c r="A691" s="635" t="s">
        <v>273</v>
      </c>
      <c r="B691" s="294"/>
      <c r="C691" s="634"/>
    </row>
    <row r="692" spans="1:9">
      <c r="A692" s="637" t="s">
        <v>268</v>
      </c>
      <c r="B692" s="638">
        <f>SUM(B694:B695)</f>
        <v>0</v>
      </c>
      <c r="C692" s="638">
        <f>SUM(C694:C695)</f>
        <v>162233.10999999999</v>
      </c>
    </row>
    <row r="693" spans="1:9">
      <c r="A693" s="633" t="s">
        <v>51</v>
      </c>
      <c r="B693" s="237"/>
      <c r="C693" s="237"/>
    </row>
    <row r="694" spans="1:9" ht="25.5">
      <c r="A694" s="639" t="s">
        <v>274</v>
      </c>
      <c r="B694" s="243"/>
      <c r="C694" s="243">
        <v>1146.1099999999999</v>
      </c>
    </row>
    <row r="695" spans="1:9" ht="45.75" thickBot="1">
      <c r="A695" s="640" t="s">
        <v>275</v>
      </c>
      <c r="B695" s="641"/>
      <c r="C695" s="641">
        <v>161087</v>
      </c>
    </row>
    <row r="696" spans="1:9" ht="14.25">
      <c r="A696" s="587"/>
      <c r="B696" s="587"/>
      <c r="C696" s="587"/>
    </row>
    <row r="697" spans="1:9" ht="14.25">
      <c r="A697" s="587"/>
      <c r="B697" s="587"/>
      <c r="C697" s="587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2"/>
      <c r="B699" s="642"/>
      <c r="C699" s="642"/>
      <c r="D699" s="642"/>
      <c r="E699" s="37"/>
      <c r="F699" s="37"/>
      <c r="G699" s="37"/>
      <c r="H699" s="37"/>
      <c r="I699" s="37"/>
    </row>
    <row r="700" spans="1:9" ht="55.5" customHeight="1" thickBot="1">
      <c r="A700" s="466" t="s">
        <v>277</v>
      </c>
      <c r="B700" s="643"/>
      <c r="C700" s="643"/>
      <c r="D700" s="643"/>
      <c r="E700" s="467"/>
    </row>
    <row r="701" spans="1:9" ht="24.75" customHeight="1" thickBot="1">
      <c r="A701" s="265" t="s">
        <v>15</v>
      </c>
      <c r="B701" s="267"/>
      <c r="C701" s="265" t="s">
        <v>22</v>
      </c>
      <c r="D701" s="266"/>
      <c r="E701" s="644" t="s">
        <v>278</v>
      </c>
    </row>
    <row r="702" spans="1:9" ht="20.25" customHeight="1" thickBot="1">
      <c r="A702" s="645"/>
      <c r="B702" s="646"/>
      <c r="C702" s="645"/>
      <c r="D702" s="647"/>
      <c r="E702" s="648"/>
    </row>
    <row r="703" spans="1:9">
      <c r="A703" s="418"/>
      <c r="B703" s="418"/>
      <c r="C703" s="418"/>
      <c r="D703" s="418"/>
    </row>
    <row r="704" spans="1:9">
      <c r="A704" s="418"/>
      <c r="B704" s="418"/>
      <c r="C704" s="418"/>
      <c r="D704" s="418"/>
    </row>
    <row r="705" spans="1:4">
      <c r="A705" s="418"/>
      <c r="B705" s="418"/>
      <c r="C705" s="418"/>
      <c r="D705" s="418"/>
    </row>
    <row r="706" spans="1:4">
      <c r="A706" s="418"/>
      <c r="B706" s="418"/>
      <c r="C706" s="418"/>
      <c r="D706" s="418"/>
    </row>
    <row r="707" spans="1:4">
      <c r="A707" s="418"/>
      <c r="B707" s="418"/>
      <c r="C707" s="418"/>
      <c r="D707" s="418"/>
    </row>
    <row r="708" spans="1:4">
      <c r="A708" s="418"/>
      <c r="B708" s="418"/>
      <c r="C708" s="418"/>
      <c r="D708" s="418"/>
    </row>
    <row r="709" spans="1:4">
      <c r="A709" s="418"/>
      <c r="B709" s="418"/>
      <c r="C709" s="418"/>
      <c r="D709" s="418"/>
    </row>
    <row r="710" spans="1:4">
      <c r="A710" s="418"/>
      <c r="B710" s="418"/>
      <c r="C710" s="418"/>
      <c r="D710" s="418"/>
    </row>
    <row r="711" spans="1:4">
      <c r="A711" s="418"/>
      <c r="B711" s="418"/>
      <c r="C711" s="418"/>
      <c r="D711" s="418"/>
    </row>
    <row r="712" spans="1:4">
      <c r="A712" s="418"/>
      <c r="B712" s="418"/>
      <c r="C712" s="418"/>
      <c r="D712" s="418"/>
    </row>
    <row r="713" spans="1:4">
      <c r="A713" s="418"/>
      <c r="B713" s="418"/>
      <c r="C713" s="418"/>
      <c r="D713" s="418"/>
    </row>
    <row r="714" spans="1:4">
      <c r="A714" s="418"/>
      <c r="B714" s="418"/>
      <c r="C714" s="418"/>
      <c r="D714" s="418"/>
    </row>
    <row r="715" spans="1:4">
      <c r="A715" s="418"/>
      <c r="B715" s="418"/>
      <c r="C715" s="418"/>
      <c r="D715" s="418"/>
    </row>
    <row r="716" spans="1:4">
      <c r="A716" s="418"/>
      <c r="B716" s="418"/>
      <c r="C716" s="418"/>
      <c r="D716" s="418"/>
    </row>
    <row r="717" spans="1:4">
      <c r="A717" s="418"/>
      <c r="B717" s="418"/>
      <c r="C717" s="418"/>
      <c r="D717" s="418"/>
    </row>
    <row r="718" spans="1:4">
      <c r="A718" s="418"/>
      <c r="B718" s="418"/>
      <c r="C718" s="418"/>
      <c r="D718" s="418"/>
    </row>
    <row r="719" spans="1:4">
      <c r="A719" s="418"/>
      <c r="B719" s="418"/>
      <c r="C719" s="418"/>
      <c r="D719" s="418"/>
    </row>
    <row r="720" spans="1:4">
      <c r="A720" s="418"/>
      <c r="B720" s="418"/>
      <c r="C720" s="418"/>
      <c r="D720" s="418"/>
    </row>
    <row r="721" spans="1:4">
      <c r="A721" s="418"/>
      <c r="B721" s="418"/>
      <c r="C721" s="418"/>
      <c r="D721" s="418"/>
    </row>
    <row r="722" spans="1:4">
      <c r="A722" s="418"/>
      <c r="B722" s="418"/>
      <c r="C722" s="418"/>
      <c r="D722" s="418"/>
    </row>
    <row r="723" spans="1:4">
      <c r="A723" s="418"/>
      <c r="B723" s="418"/>
      <c r="C723" s="418"/>
      <c r="D723" s="418"/>
    </row>
    <row r="724" spans="1:4">
      <c r="A724" s="418"/>
      <c r="B724" s="418"/>
      <c r="C724" s="418"/>
      <c r="D724" s="418"/>
    </row>
    <row r="725" spans="1:4">
      <c r="A725" s="418"/>
      <c r="B725" s="418"/>
      <c r="C725" s="418"/>
      <c r="D725" s="418"/>
    </row>
    <row r="726" spans="1:4">
      <c r="A726" s="418"/>
      <c r="B726" s="418"/>
      <c r="C726" s="418"/>
      <c r="D726" s="418"/>
    </row>
    <row r="727" spans="1:4">
      <c r="A727" s="418"/>
      <c r="B727" s="418"/>
      <c r="C727" s="418"/>
      <c r="D727" s="418"/>
    </row>
    <row r="728" spans="1:4">
      <c r="A728" s="418"/>
      <c r="B728" s="418"/>
      <c r="C728" s="418"/>
      <c r="D728" s="418"/>
    </row>
    <row r="729" spans="1:4">
      <c r="A729" s="418"/>
      <c r="B729" s="418"/>
      <c r="C729" s="418"/>
      <c r="D729" s="418"/>
    </row>
    <row r="730" spans="1:4">
      <c r="A730" s="418"/>
      <c r="B730" s="418"/>
      <c r="C730" s="418"/>
      <c r="D730" s="418"/>
    </row>
    <row r="731" spans="1:4">
      <c r="A731" s="418"/>
      <c r="B731" s="418"/>
      <c r="C731" s="418"/>
      <c r="D731" s="418"/>
    </row>
    <row r="732" spans="1:4">
      <c r="A732" s="418"/>
      <c r="B732" s="418"/>
      <c r="C732" s="418"/>
      <c r="D732" s="418"/>
    </row>
    <row r="733" spans="1:4">
      <c r="A733" s="418"/>
      <c r="B733" s="418"/>
      <c r="C733" s="418"/>
      <c r="D733" s="418"/>
    </row>
    <row r="734" spans="1:4">
      <c r="A734" s="418"/>
      <c r="B734" s="418"/>
      <c r="C734" s="418"/>
      <c r="D734" s="418"/>
    </row>
    <row r="735" spans="1:4">
      <c r="A735" s="418"/>
      <c r="B735" s="418"/>
      <c r="C735" s="418"/>
      <c r="D735" s="418"/>
    </row>
    <row r="736" spans="1:4">
      <c r="A736" s="418"/>
      <c r="B736" s="418"/>
      <c r="C736" s="418"/>
      <c r="D736" s="418"/>
    </row>
    <row r="737" spans="1:7">
      <c r="A737" s="418"/>
      <c r="B737" s="418"/>
      <c r="C737" s="418"/>
      <c r="D737" s="418"/>
    </row>
    <row r="738" spans="1:7">
      <c r="A738" s="418"/>
      <c r="B738" s="418"/>
      <c r="C738" s="418"/>
      <c r="D738" s="418"/>
    </row>
    <row r="739" spans="1:7">
      <c r="A739" s="418"/>
      <c r="B739" s="418"/>
      <c r="C739" s="418"/>
      <c r="D739" s="418"/>
    </row>
    <row r="740" spans="1:7">
      <c r="A740" s="418"/>
      <c r="B740" s="418"/>
      <c r="C740" s="418"/>
      <c r="D740" s="418"/>
    </row>
    <row r="741" spans="1:7">
      <c r="A741" s="418"/>
      <c r="B741" s="418"/>
      <c r="C741" s="418"/>
      <c r="D741" s="418"/>
    </row>
    <row r="742" spans="1:7" ht="14.25">
      <c r="A742" s="587" t="s">
        <v>279</v>
      </c>
      <c r="B742" s="587"/>
      <c r="C742" s="587"/>
    </row>
    <row r="743" spans="1:7" ht="14.25">
      <c r="A743" s="306" t="s">
        <v>280</v>
      </c>
      <c r="B743" s="306"/>
      <c r="C743" s="306"/>
    </row>
    <row r="744" spans="1:7" ht="15" thickBot="1">
      <c r="A744" s="587"/>
      <c r="B744" s="587"/>
      <c r="C744" s="587"/>
    </row>
    <row r="745" spans="1:7" ht="24.75" thickBot="1">
      <c r="A745" s="649" t="s">
        <v>281</v>
      </c>
      <c r="B745" s="650"/>
      <c r="C745" s="650"/>
      <c r="D745" s="651"/>
      <c r="E745" s="652" t="s">
        <v>263</v>
      </c>
      <c r="F745" s="653" t="s">
        <v>264</v>
      </c>
      <c r="G745" s="654"/>
    </row>
    <row r="746" spans="1:7" ht="14.25" customHeight="1" thickBot="1">
      <c r="A746" s="655" t="s">
        <v>282</v>
      </c>
      <c r="B746" s="656"/>
      <c r="C746" s="656"/>
      <c r="D746" s="657"/>
      <c r="E746" s="658">
        <f>SUM(E747:E754)</f>
        <v>19707.849999999999</v>
      </c>
      <c r="F746" s="658">
        <f>SUM(F747:F754)</f>
        <v>30710.55</v>
      </c>
      <c r="G746" s="659"/>
    </row>
    <row r="747" spans="1:7">
      <c r="A747" s="660" t="s">
        <v>283</v>
      </c>
      <c r="B747" s="661"/>
      <c r="C747" s="661"/>
      <c r="D747" s="662"/>
      <c r="E747" s="663">
        <v>19707.849999999999</v>
      </c>
      <c r="F747" s="664">
        <v>30710.55</v>
      </c>
      <c r="G747" s="260"/>
    </row>
    <row r="748" spans="1:7">
      <c r="A748" s="665" t="s">
        <v>284</v>
      </c>
      <c r="B748" s="666"/>
      <c r="C748" s="666"/>
      <c r="D748" s="667"/>
      <c r="E748" s="668"/>
      <c r="F748" s="669"/>
      <c r="G748" s="260"/>
    </row>
    <row r="749" spans="1:7">
      <c r="A749" s="665" t="s">
        <v>285</v>
      </c>
      <c r="B749" s="666"/>
      <c r="C749" s="666"/>
      <c r="D749" s="667"/>
      <c r="E749" s="668"/>
      <c r="F749" s="669"/>
      <c r="G749" s="260"/>
    </row>
    <row r="750" spans="1:7">
      <c r="A750" s="670" t="s">
        <v>286</v>
      </c>
      <c r="B750" s="671"/>
      <c r="C750" s="671"/>
      <c r="D750" s="672"/>
      <c r="E750" s="668"/>
      <c r="F750" s="669"/>
      <c r="G750" s="260"/>
    </row>
    <row r="751" spans="1:7">
      <c r="A751" s="665" t="s">
        <v>287</v>
      </c>
      <c r="B751" s="666"/>
      <c r="C751" s="666"/>
      <c r="D751" s="667"/>
      <c r="E751" s="668"/>
      <c r="F751" s="669"/>
      <c r="G751" s="260"/>
    </row>
    <row r="752" spans="1:7">
      <c r="A752" s="673" t="s">
        <v>288</v>
      </c>
      <c r="B752" s="674"/>
      <c r="C752" s="674"/>
      <c r="D752" s="675"/>
      <c r="E752" s="668"/>
      <c r="F752" s="669"/>
      <c r="G752" s="260"/>
    </row>
    <row r="753" spans="1:7">
      <c r="A753" s="673" t="s">
        <v>289</v>
      </c>
      <c r="B753" s="674"/>
      <c r="C753" s="674"/>
      <c r="D753" s="675"/>
      <c r="E753" s="668"/>
      <c r="F753" s="669"/>
      <c r="G753" s="260"/>
    </row>
    <row r="754" spans="1:7" ht="14.25" thickBot="1">
      <c r="A754" s="676" t="s">
        <v>290</v>
      </c>
      <c r="B754" s="677"/>
      <c r="C754" s="677"/>
      <c r="D754" s="678"/>
      <c r="E754" s="679"/>
      <c r="F754" s="680"/>
      <c r="G754" s="260"/>
    </row>
    <row r="755" spans="1:7" ht="14.25" thickBot="1">
      <c r="A755" s="655" t="s">
        <v>291</v>
      </c>
      <c r="B755" s="656"/>
      <c r="C755" s="656"/>
      <c r="D755" s="657"/>
      <c r="E755" s="681">
        <v>-2296.67</v>
      </c>
      <c r="F755" s="682">
        <v>6061.73</v>
      </c>
      <c r="G755" s="659"/>
    </row>
    <row r="756" spans="1:7" ht="14.25" thickBot="1">
      <c r="A756" s="683" t="s">
        <v>292</v>
      </c>
      <c r="B756" s="684"/>
      <c r="C756" s="684"/>
      <c r="D756" s="685"/>
      <c r="E756" s="686"/>
      <c r="F756" s="687"/>
      <c r="G756" s="659"/>
    </row>
    <row r="757" spans="1:7" ht="14.25" thickBot="1">
      <c r="A757" s="683" t="s">
        <v>293</v>
      </c>
      <c r="B757" s="684"/>
      <c r="C757" s="684"/>
      <c r="D757" s="685"/>
      <c r="E757" s="681"/>
      <c r="F757" s="682"/>
      <c r="G757" s="659"/>
    </row>
    <row r="758" spans="1:7" ht="14.25" thickBot="1">
      <c r="A758" s="683" t="s">
        <v>294</v>
      </c>
      <c r="B758" s="684"/>
      <c r="C758" s="684"/>
      <c r="D758" s="685"/>
      <c r="E758" s="681"/>
      <c r="F758" s="682"/>
      <c r="G758" s="659"/>
    </row>
    <row r="759" spans="1:7" ht="14.25" thickBot="1">
      <c r="A759" s="683" t="s">
        <v>295</v>
      </c>
      <c r="B759" s="684"/>
      <c r="C759" s="684"/>
      <c r="D759" s="685"/>
      <c r="E759" s="658">
        <f>E760+E768+E771+E774</f>
        <v>796.01</v>
      </c>
      <c r="F759" s="658">
        <f>F760+F768+F771+F774</f>
        <v>749.03</v>
      </c>
      <c r="G759" s="659"/>
    </row>
    <row r="760" spans="1:7">
      <c r="A760" s="660" t="s">
        <v>296</v>
      </c>
      <c r="B760" s="661"/>
      <c r="C760" s="661"/>
      <c r="D760" s="662"/>
      <c r="E760" s="688">
        <f>SUM(E761:E767)</f>
        <v>0</v>
      </c>
      <c r="F760" s="688">
        <f>SUM(F761:F767)</f>
        <v>0</v>
      </c>
      <c r="G760" s="260"/>
    </row>
    <row r="761" spans="1:7">
      <c r="A761" s="689" t="s">
        <v>297</v>
      </c>
      <c r="B761" s="690"/>
      <c r="C761" s="690"/>
      <c r="D761" s="691"/>
      <c r="E761" s="692"/>
      <c r="F761" s="693"/>
      <c r="G761" s="694"/>
    </row>
    <row r="762" spans="1:7">
      <c r="A762" s="689" t="s">
        <v>298</v>
      </c>
      <c r="B762" s="690"/>
      <c r="C762" s="690"/>
      <c r="D762" s="691"/>
      <c r="E762" s="692"/>
      <c r="F762" s="693"/>
      <c r="G762" s="694"/>
    </row>
    <row r="763" spans="1:7">
      <c r="A763" s="689" t="s">
        <v>299</v>
      </c>
      <c r="B763" s="690"/>
      <c r="C763" s="690"/>
      <c r="D763" s="691"/>
      <c r="E763" s="692"/>
      <c r="F763" s="693"/>
      <c r="G763" s="694"/>
    </row>
    <row r="764" spans="1:7">
      <c r="A764" s="689" t="s">
        <v>300</v>
      </c>
      <c r="B764" s="690"/>
      <c r="C764" s="690"/>
      <c r="D764" s="691"/>
      <c r="E764" s="692"/>
      <c r="F764" s="693"/>
      <c r="G764" s="694"/>
    </row>
    <row r="765" spans="1:7">
      <c r="A765" s="689" t="s">
        <v>301</v>
      </c>
      <c r="B765" s="690"/>
      <c r="C765" s="690"/>
      <c r="D765" s="691"/>
      <c r="E765" s="692"/>
      <c r="F765" s="693"/>
      <c r="G765" s="694"/>
    </row>
    <row r="766" spans="1:7">
      <c r="A766" s="689" t="s">
        <v>302</v>
      </c>
      <c r="B766" s="690"/>
      <c r="C766" s="690"/>
      <c r="D766" s="691"/>
      <c r="E766" s="692"/>
      <c r="F766" s="693"/>
      <c r="G766" s="694"/>
    </row>
    <row r="767" spans="1:7">
      <c r="A767" s="689" t="s">
        <v>303</v>
      </c>
      <c r="B767" s="690"/>
      <c r="C767" s="690"/>
      <c r="D767" s="691"/>
      <c r="E767" s="692"/>
      <c r="F767" s="693"/>
      <c r="G767" s="694"/>
    </row>
    <row r="768" spans="1:7">
      <c r="A768" s="673" t="s">
        <v>304</v>
      </c>
      <c r="B768" s="674"/>
      <c r="C768" s="674"/>
      <c r="D768" s="675"/>
      <c r="E768" s="695">
        <f>SUM(E769:E770)</f>
        <v>0</v>
      </c>
      <c r="F768" s="695">
        <f>SUM(F769:F770)</f>
        <v>0</v>
      </c>
      <c r="G768" s="260"/>
    </row>
    <row r="769" spans="1:7">
      <c r="A769" s="689" t="s">
        <v>305</v>
      </c>
      <c r="B769" s="690"/>
      <c r="C769" s="690"/>
      <c r="D769" s="691"/>
      <c r="E769" s="692"/>
      <c r="F769" s="693"/>
      <c r="G769" s="694"/>
    </row>
    <row r="770" spans="1:7">
      <c r="A770" s="689" t="s">
        <v>306</v>
      </c>
      <c r="B770" s="690"/>
      <c r="C770" s="690"/>
      <c r="D770" s="691"/>
      <c r="E770" s="692"/>
      <c r="F770" s="693"/>
      <c r="G770" s="694"/>
    </row>
    <row r="771" spans="1:7">
      <c r="A771" s="665" t="s">
        <v>307</v>
      </c>
      <c r="B771" s="666"/>
      <c r="C771" s="666"/>
      <c r="D771" s="667"/>
      <c r="E771" s="695">
        <f>SUM(E772:E773)</f>
        <v>0</v>
      </c>
      <c r="F771" s="695">
        <f>SUM(F772:F773)</f>
        <v>0</v>
      </c>
      <c r="G771" s="260"/>
    </row>
    <row r="772" spans="1:7">
      <c r="A772" s="689" t="s">
        <v>308</v>
      </c>
      <c r="B772" s="690"/>
      <c r="C772" s="690"/>
      <c r="D772" s="691"/>
      <c r="E772" s="692"/>
      <c r="F772" s="693"/>
      <c r="G772" s="694"/>
    </row>
    <row r="773" spans="1:7">
      <c r="A773" s="689" t="s">
        <v>309</v>
      </c>
      <c r="B773" s="690"/>
      <c r="C773" s="690"/>
      <c r="D773" s="691"/>
      <c r="E773" s="692"/>
      <c r="F773" s="693"/>
      <c r="G773" s="694"/>
    </row>
    <row r="774" spans="1:7">
      <c r="A774" s="665" t="s">
        <v>310</v>
      </c>
      <c r="B774" s="666"/>
      <c r="C774" s="666"/>
      <c r="D774" s="667"/>
      <c r="E774" s="695">
        <f>SUM(E775:E788)</f>
        <v>796.01</v>
      </c>
      <c r="F774" s="695">
        <f>SUM(F775:F788)</f>
        <v>749.03</v>
      </c>
      <c r="G774" s="260"/>
    </row>
    <row r="775" spans="1:7">
      <c r="A775" s="689" t="s">
        <v>311</v>
      </c>
      <c r="B775" s="690"/>
      <c r="C775" s="690"/>
      <c r="D775" s="691"/>
      <c r="E775" s="668"/>
      <c r="F775" s="669"/>
      <c r="G775" s="260"/>
    </row>
    <row r="776" spans="1:7">
      <c r="A776" s="689" t="s">
        <v>312</v>
      </c>
      <c r="B776" s="690"/>
      <c r="C776" s="690"/>
      <c r="D776" s="691"/>
      <c r="E776" s="668"/>
      <c r="F776" s="669"/>
      <c r="G776" s="260"/>
    </row>
    <row r="777" spans="1:7">
      <c r="A777" s="689" t="s">
        <v>313</v>
      </c>
      <c r="B777" s="690"/>
      <c r="C777" s="690"/>
      <c r="D777" s="691"/>
      <c r="E777" s="668"/>
      <c r="F777" s="669"/>
      <c r="G777" s="260"/>
    </row>
    <row r="778" spans="1:7">
      <c r="A778" s="689" t="s">
        <v>314</v>
      </c>
      <c r="B778" s="690"/>
      <c r="C778" s="690"/>
      <c r="D778" s="691"/>
      <c r="E778" s="668"/>
      <c r="F778" s="669"/>
      <c r="G778" s="260"/>
    </row>
    <row r="779" spans="1:7">
      <c r="A779" s="689" t="s">
        <v>315</v>
      </c>
      <c r="B779" s="690"/>
      <c r="C779" s="690"/>
      <c r="D779" s="691"/>
      <c r="E779" s="668"/>
      <c r="F779" s="669"/>
      <c r="G779" s="260"/>
    </row>
    <row r="780" spans="1:7">
      <c r="A780" s="689" t="s">
        <v>316</v>
      </c>
      <c r="B780" s="690"/>
      <c r="C780" s="690"/>
      <c r="D780" s="691"/>
      <c r="E780" s="668"/>
      <c r="F780" s="669"/>
      <c r="G780" s="260"/>
    </row>
    <row r="781" spans="1:7">
      <c r="A781" s="689" t="s">
        <v>317</v>
      </c>
      <c r="B781" s="690"/>
      <c r="C781" s="690"/>
      <c r="D781" s="691"/>
      <c r="E781" s="668"/>
      <c r="F781" s="669"/>
      <c r="G781" s="260"/>
    </row>
    <row r="782" spans="1:7">
      <c r="A782" s="689" t="s">
        <v>318</v>
      </c>
      <c r="B782" s="690"/>
      <c r="C782" s="690"/>
      <c r="D782" s="691"/>
      <c r="E782" s="668"/>
      <c r="F782" s="669"/>
      <c r="G782" s="260"/>
    </row>
    <row r="783" spans="1:7">
      <c r="A783" s="689" t="s">
        <v>319</v>
      </c>
      <c r="B783" s="690"/>
      <c r="C783" s="690"/>
      <c r="D783" s="691"/>
      <c r="E783" s="668"/>
      <c r="F783" s="669"/>
      <c r="G783" s="260"/>
    </row>
    <row r="784" spans="1:7">
      <c r="A784" s="696" t="s">
        <v>320</v>
      </c>
      <c r="B784" s="697"/>
      <c r="C784" s="697"/>
      <c r="D784" s="698"/>
      <c r="E784" s="668"/>
      <c r="F784" s="669"/>
      <c r="G784" s="260"/>
    </row>
    <row r="785" spans="1:7">
      <c r="A785" s="696" t="s">
        <v>321</v>
      </c>
      <c r="B785" s="697"/>
      <c r="C785" s="697"/>
      <c r="D785" s="698"/>
      <c r="E785" s="668"/>
      <c r="F785" s="669"/>
      <c r="G785" s="260"/>
    </row>
    <row r="786" spans="1:7">
      <c r="A786" s="696" t="s">
        <v>322</v>
      </c>
      <c r="B786" s="697"/>
      <c r="C786" s="697"/>
      <c r="D786" s="698"/>
      <c r="E786" s="668"/>
      <c r="F786" s="669"/>
      <c r="G786" s="260"/>
    </row>
    <row r="787" spans="1:7">
      <c r="A787" s="699" t="s">
        <v>323</v>
      </c>
      <c r="B787" s="700"/>
      <c r="C787" s="700"/>
      <c r="D787" s="701"/>
      <c r="E787" s="668"/>
      <c r="F787" s="669"/>
      <c r="G787" s="260"/>
    </row>
    <row r="788" spans="1:7" ht="14.25" thickBot="1">
      <c r="A788" s="702" t="s">
        <v>303</v>
      </c>
      <c r="B788" s="703"/>
      <c r="C788" s="703"/>
      <c r="D788" s="704"/>
      <c r="E788" s="668">
        <v>796.01</v>
      </c>
      <c r="F788" s="669">
        <v>749.03</v>
      </c>
      <c r="G788" s="260"/>
    </row>
    <row r="789" spans="1:7" ht="14.25" thickBot="1">
      <c r="A789" s="705" t="s">
        <v>324</v>
      </c>
      <c r="B789" s="706"/>
      <c r="C789" s="706"/>
      <c r="D789" s="707"/>
      <c r="E789" s="708">
        <f>SUM(E746+E755+E756+E757+E758+E759)</f>
        <v>18207.189999999999</v>
      </c>
      <c r="F789" s="708">
        <f>SUM(F746+F755+F756+F757+F758+F759)</f>
        <v>37521.31</v>
      </c>
      <c r="G789" s="659"/>
    </row>
    <row r="790" spans="1:7">
      <c r="A790" s="709"/>
      <c r="B790" s="709"/>
      <c r="C790" s="709"/>
      <c r="D790" s="709"/>
      <c r="E790" s="709"/>
      <c r="F790" s="709"/>
      <c r="G790" s="659"/>
    </row>
    <row r="791" spans="1:7">
      <c r="A791" s="13" t="s">
        <v>325</v>
      </c>
      <c r="B791" s="151"/>
      <c r="C791" s="151"/>
      <c r="D791" s="151"/>
    </row>
    <row r="792" spans="1:7" ht="15.75" thickBot="1">
      <c r="A792" s="587"/>
      <c r="B792" s="587"/>
      <c r="C792" s="345"/>
    </row>
    <row r="793" spans="1:7" ht="15.6" customHeight="1">
      <c r="A793" s="710" t="s">
        <v>326</v>
      </c>
      <c r="B793" s="711"/>
      <c r="C793" s="712" t="s">
        <v>263</v>
      </c>
      <c r="D793" s="712" t="s">
        <v>264</v>
      </c>
    </row>
    <row r="794" spans="1:7" ht="14.45" customHeight="1" thickBot="1">
      <c r="A794" s="713"/>
      <c r="B794" s="714"/>
      <c r="C794" s="715"/>
      <c r="D794" s="715"/>
    </row>
    <row r="795" spans="1:7">
      <c r="A795" s="716" t="s">
        <v>327</v>
      </c>
      <c r="B795" s="717"/>
      <c r="C795" s="718">
        <v>212304.47</v>
      </c>
      <c r="D795" s="628">
        <v>274858.59000000003</v>
      </c>
    </row>
    <row r="796" spans="1:7">
      <c r="A796" s="452" t="s">
        <v>328</v>
      </c>
      <c r="B796" s="453"/>
      <c r="C796" s="294"/>
      <c r="D796" s="238"/>
    </row>
    <row r="797" spans="1:7">
      <c r="A797" s="452" t="s">
        <v>329</v>
      </c>
      <c r="B797" s="453"/>
      <c r="C797" s="294">
        <v>68459.09</v>
      </c>
      <c r="D797" s="238">
        <v>323902.11</v>
      </c>
    </row>
    <row r="798" spans="1:7" ht="29.45" customHeight="1">
      <c r="A798" s="455" t="s">
        <v>330</v>
      </c>
      <c r="B798" s="456"/>
      <c r="C798" s="294"/>
      <c r="D798" s="238">
        <v>0</v>
      </c>
    </row>
    <row r="799" spans="1:7" ht="42" customHeight="1">
      <c r="A799" s="455" t="s">
        <v>331</v>
      </c>
      <c r="B799" s="456"/>
      <c r="C799" s="294"/>
      <c r="D799" s="238"/>
    </row>
    <row r="800" spans="1:7" ht="29.45" customHeight="1">
      <c r="A800" s="455" t="s">
        <v>332</v>
      </c>
      <c r="B800" s="456"/>
      <c r="C800" s="294">
        <v>4411.9399999999996</v>
      </c>
      <c r="D800" s="238">
        <v>4925.53</v>
      </c>
    </row>
    <row r="801" spans="1:4" ht="13.9" customHeight="1">
      <c r="A801" s="455" t="s">
        <v>333</v>
      </c>
      <c r="B801" s="456"/>
      <c r="C801" s="237"/>
      <c r="D801" s="238"/>
    </row>
    <row r="802" spans="1:4" ht="21.75" customHeight="1">
      <c r="A802" s="578" t="s">
        <v>334</v>
      </c>
      <c r="B802" s="579"/>
      <c r="C802" s="237"/>
      <c r="D802" s="238"/>
    </row>
    <row r="803" spans="1:4" ht="33" customHeight="1">
      <c r="A803" s="455" t="s">
        <v>335</v>
      </c>
      <c r="B803" s="456"/>
      <c r="C803" s="719"/>
      <c r="D803" s="238"/>
    </row>
    <row r="804" spans="1:4" ht="14.25" thickBot="1">
      <c r="A804" s="457" t="s">
        <v>18</v>
      </c>
      <c r="B804" s="458"/>
      <c r="C804" s="243"/>
      <c r="D804" s="244"/>
    </row>
    <row r="805" spans="1:4" ht="16.5" thickBot="1">
      <c r="A805" s="720" t="s">
        <v>83</v>
      </c>
      <c r="B805" s="721"/>
      <c r="C805" s="722">
        <f>SUM(C795:C804)</f>
        <v>285175.5</v>
      </c>
      <c r="D805" s="722">
        <f>SUM(D795:D804)</f>
        <v>603686.23</v>
      </c>
    </row>
    <row r="835" spans="1:6" ht="14.25">
      <c r="A835" s="306" t="s">
        <v>336</v>
      </c>
      <c r="B835" s="306"/>
      <c r="C835" s="306"/>
    </row>
    <row r="836" spans="1:6" ht="15" thickBot="1">
      <c r="A836" s="587"/>
      <c r="B836" s="587"/>
      <c r="C836" s="587"/>
    </row>
    <row r="837" spans="1:6" ht="26.25" thickBot="1">
      <c r="A837" s="723" t="s">
        <v>337</v>
      </c>
      <c r="B837" s="724"/>
      <c r="C837" s="724"/>
      <c r="D837" s="725"/>
      <c r="E837" s="618" t="s">
        <v>263</v>
      </c>
      <c r="F837" s="347" t="s">
        <v>264</v>
      </c>
    </row>
    <row r="838" spans="1:6" ht="14.25" thickBot="1">
      <c r="A838" s="429" t="s">
        <v>338</v>
      </c>
      <c r="B838" s="726"/>
      <c r="C838" s="726"/>
      <c r="D838" s="727"/>
      <c r="E838" s="728">
        <f>E839+E840+E841</f>
        <v>0</v>
      </c>
      <c r="F838" s="728">
        <f>F839+F840+F841</f>
        <v>0</v>
      </c>
    </row>
    <row r="839" spans="1:6">
      <c r="A839" s="729" t="s">
        <v>339</v>
      </c>
      <c r="B839" s="730"/>
      <c r="C839" s="730"/>
      <c r="D839" s="731"/>
      <c r="E839" s="732"/>
      <c r="F839" s="733"/>
    </row>
    <row r="840" spans="1:6">
      <c r="A840" s="734" t="s">
        <v>340</v>
      </c>
      <c r="B840" s="735"/>
      <c r="C840" s="735"/>
      <c r="D840" s="736"/>
      <c r="E840" s="737"/>
      <c r="F840" s="738"/>
    </row>
    <row r="841" spans="1:6" ht="14.25" thickBot="1">
      <c r="A841" s="739" t="s">
        <v>341</v>
      </c>
      <c r="B841" s="740"/>
      <c r="C841" s="740"/>
      <c r="D841" s="741"/>
      <c r="E841" s="742"/>
      <c r="F841" s="743"/>
    </row>
    <row r="842" spans="1:6" ht="14.25" thickBot="1">
      <c r="A842" s="744" t="s">
        <v>342</v>
      </c>
      <c r="B842" s="745"/>
      <c r="C842" s="745"/>
      <c r="D842" s="746"/>
      <c r="E842" s="747"/>
      <c r="F842" s="748"/>
    </row>
    <row r="843" spans="1:6" ht="14.25" thickBot="1">
      <c r="A843" s="749" t="s">
        <v>343</v>
      </c>
      <c r="B843" s="750"/>
      <c r="C843" s="750"/>
      <c r="D843" s="751"/>
      <c r="E843" s="747">
        <f>E844+E845+E846+E847+E848+E849+E850+E851+E852+E853</f>
        <v>2618.0700000000002</v>
      </c>
      <c r="F843" s="747">
        <f>F844+F845+F846+F847+F848+F849+F850+F851+F852+F853</f>
        <v>279109.53000000003</v>
      </c>
    </row>
    <row r="844" spans="1:6">
      <c r="A844" s="752" t="s">
        <v>344</v>
      </c>
      <c r="B844" s="753"/>
      <c r="C844" s="753"/>
      <c r="D844" s="754"/>
      <c r="E844" s="732"/>
      <c r="F844" s="732"/>
    </row>
    <row r="845" spans="1:6">
      <c r="A845" s="755" t="s">
        <v>345</v>
      </c>
      <c r="B845" s="756"/>
      <c r="C845" s="756"/>
      <c r="D845" s="757"/>
      <c r="E845" s="737"/>
      <c r="F845" s="737"/>
    </row>
    <row r="846" spans="1:6">
      <c r="A846" s="755" t="s">
        <v>346</v>
      </c>
      <c r="B846" s="756"/>
      <c r="C846" s="756"/>
      <c r="D846" s="757"/>
      <c r="E846" s="737"/>
      <c r="F846" s="737"/>
    </row>
    <row r="847" spans="1:6">
      <c r="A847" s="755" t="s">
        <v>347</v>
      </c>
      <c r="B847" s="756"/>
      <c r="C847" s="756"/>
      <c r="D847" s="757"/>
      <c r="E847" s="737"/>
      <c r="F847" s="738"/>
    </row>
    <row r="848" spans="1:6">
      <c r="A848" s="755" t="s">
        <v>348</v>
      </c>
      <c r="B848" s="756"/>
      <c r="C848" s="756"/>
      <c r="D848" s="757"/>
      <c r="E848" s="737"/>
      <c r="F848" s="738">
        <v>34145.550000000003</v>
      </c>
    </row>
    <row r="849" spans="1:6">
      <c r="A849" s="755" t="s">
        <v>349</v>
      </c>
      <c r="B849" s="756"/>
      <c r="C849" s="756"/>
      <c r="D849" s="757"/>
      <c r="E849" s="758"/>
      <c r="F849" s="759">
        <v>81.05</v>
      </c>
    </row>
    <row r="850" spans="1:6">
      <c r="A850" s="755" t="s">
        <v>350</v>
      </c>
      <c r="B850" s="756"/>
      <c r="C850" s="756"/>
      <c r="D850" s="757"/>
      <c r="E850" s="758"/>
      <c r="F850" s="759">
        <v>14000</v>
      </c>
    </row>
    <row r="851" spans="1:6" ht="25.9" customHeight="1">
      <c r="A851" s="734" t="s">
        <v>351</v>
      </c>
      <c r="B851" s="735"/>
      <c r="C851" s="735"/>
      <c r="D851" s="736"/>
      <c r="E851" s="737"/>
      <c r="F851" s="738"/>
    </row>
    <row r="852" spans="1:6" ht="54.6" customHeight="1">
      <c r="A852" s="734" t="s">
        <v>352</v>
      </c>
      <c r="B852" s="735"/>
      <c r="C852" s="735"/>
      <c r="D852" s="736"/>
      <c r="E852" s="758"/>
      <c r="F852" s="759"/>
    </row>
    <row r="853" spans="1:6" ht="53.45" customHeight="1" thickBot="1">
      <c r="A853" s="739" t="s">
        <v>353</v>
      </c>
      <c r="B853" s="740"/>
      <c r="C853" s="740"/>
      <c r="D853" s="741"/>
      <c r="E853" s="758">
        <v>2618.0700000000002</v>
      </c>
      <c r="F853" s="759">
        <v>230882.93</v>
      </c>
    </row>
    <row r="854" spans="1:6" ht="14.25" thickBot="1">
      <c r="A854" s="760" t="s">
        <v>83</v>
      </c>
      <c r="B854" s="761"/>
      <c r="C854" s="761"/>
      <c r="D854" s="762"/>
      <c r="E854" s="423">
        <f>SUM(E838+E842+E843)</f>
        <v>2618.0700000000002</v>
      </c>
      <c r="F854" s="423">
        <f>SUM(F838+F842+F843)</f>
        <v>279109.53000000003</v>
      </c>
    </row>
    <row r="878" spans="1:6">
      <c r="A878" s="13" t="s">
        <v>354</v>
      </c>
      <c r="B878" s="151"/>
      <c r="C878" s="151"/>
      <c r="D878" s="151"/>
    </row>
    <row r="879" spans="1:6" ht="15.75" thickBot="1">
      <c r="A879" s="587"/>
      <c r="B879" s="587"/>
      <c r="C879" s="345"/>
      <c r="D879" s="345"/>
    </row>
    <row r="880" spans="1:6" ht="26.25" thickBot="1">
      <c r="A880" s="265" t="s">
        <v>355</v>
      </c>
      <c r="B880" s="266"/>
      <c r="C880" s="266"/>
      <c r="D880" s="267"/>
      <c r="E880" s="618" t="s">
        <v>263</v>
      </c>
      <c r="F880" s="347" t="s">
        <v>264</v>
      </c>
    </row>
    <row r="881" spans="1:6" ht="41.25" customHeight="1" thickBot="1">
      <c r="A881" s="763" t="s">
        <v>356</v>
      </c>
      <c r="B881" s="764"/>
      <c r="C881" s="764"/>
      <c r="D881" s="765"/>
      <c r="E881" s="766"/>
      <c r="F881" s="766"/>
    </row>
    <row r="882" spans="1:6" ht="14.25" thickBot="1">
      <c r="A882" s="429" t="s">
        <v>357</v>
      </c>
      <c r="B882" s="726"/>
      <c r="C882" s="726"/>
      <c r="D882" s="727"/>
      <c r="E882" s="630">
        <f>SUM(E883+E884+E888)</f>
        <v>17757.29</v>
      </c>
      <c r="F882" s="630">
        <f>SUM(F883+F884+F888)</f>
        <v>195.41</v>
      </c>
    </row>
    <row r="883" spans="1:6">
      <c r="A883" s="767" t="s">
        <v>358</v>
      </c>
      <c r="B883" s="768"/>
      <c r="C883" s="768"/>
      <c r="D883" s="769"/>
      <c r="E883" s="770"/>
      <c r="F883" s="770"/>
    </row>
    <row r="884" spans="1:6">
      <c r="A884" s="321" t="s">
        <v>359</v>
      </c>
      <c r="B884" s="771"/>
      <c r="C884" s="771"/>
      <c r="D884" s="772"/>
      <c r="E884" s="773">
        <f>SUM(E886:E887)</f>
        <v>417</v>
      </c>
      <c r="F884" s="773">
        <f>SUM(F886:F887)</f>
        <v>0</v>
      </c>
    </row>
    <row r="885" spans="1:6" ht="29.45" customHeight="1">
      <c r="A885" s="332" t="s">
        <v>360</v>
      </c>
      <c r="B885" s="774"/>
      <c r="C885" s="774"/>
      <c r="D885" s="475"/>
      <c r="E885" s="294"/>
      <c r="F885" s="294"/>
    </row>
    <row r="886" spans="1:6">
      <c r="A886" s="332" t="s">
        <v>361</v>
      </c>
      <c r="B886" s="774"/>
      <c r="C886" s="774"/>
      <c r="D886" s="475"/>
      <c r="E886" s="294">
        <v>0</v>
      </c>
      <c r="F886" s="294">
        <v>0</v>
      </c>
    </row>
    <row r="887" spans="1:6">
      <c r="A887" s="332" t="s">
        <v>362</v>
      </c>
      <c r="B887" s="774"/>
      <c r="C887" s="774"/>
      <c r="D887" s="475"/>
      <c r="E887" s="294">
        <v>417</v>
      </c>
      <c r="F887" s="294"/>
    </row>
    <row r="888" spans="1:6">
      <c r="A888" s="476" t="s">
        <v>363</v>
      </c>
      <c r="B888" s="775"/>
      <c r="C888" s="775"/>
      <c r="D888" s="477"/>
      <c r="E888" s="776">
        <f>E889+E890+E891+E892+E893</f>
        <v>17340.29</v>
      </c>
      <c r="F888" s="776">
        <f>F889+F890+F891+F892+F893</f>
        <v>195.41</v>
      </c>
    </row>
    <row r="889" spans="1:6">
      <c r="A889" s="332" t="s">
        <v>364</v>
      </c>
      <c r="B889" s="774"/>
      <c r="C889" s="774"/>
      <c r="D889" s="475"/>
      <c r="E889" s="294"/>
      <c r="F889" s="294"/>
    </row>
    <row r="890" spans="1:6">
      <c r="A890" s="332" t="s">
        <v>365</v>
      </c>
      <c r="B890" s="774"/>
      <c r="C890" s="774"/>
      <c r="D890" s="475"/>
      <c r="E890" s="294">
        <v>15900</v>
      </c>
      <c r="F890" s="294"/>
    </row>
    <row r="891" spans="1:6">
      <c r="A891" s="332" t="s">
        <v>366</v>
      </c>
      <c r="B891" s="774"/>
      <c r="C891" s="774"/>
      <c r="D891" s="475"/>
      <c r="E891" s="294"/>
      <c r="F891" s="294"/>
    </row>
    <row r="892" spans="1:6">
      <c r="A892" s="332" t="s">
        <v>367</v>
      </c>
      <c r="B892" s="774"/>
      <c r="C892" s="774"/>
      <c r="D892" s="475"/>
      <c r="E892" s="294"/>
      <c r="F892" s="294"/>
    </row>
    <row r="893" spans="1:6" ht="65.45" customHeight="1" thickBot="1">
      <c r="A893" s="777" t="s">
        <v>368</v>
      </c>
      <c r="B893" s="778"/>
      <c r="C893" s="778"/>
      <c r="D893" s="779"/>
      <c r="E893" s="780">
        <v>1440.29</v>
      </c>
      <c r="F893" s="780">
        <v>195.41</v>
      </c>
    </row>
    <row r="894" spans="1:6" ht="14.25" thickBot="1">
      <c r="A894" s="781" t="s">
        <v>369</v>
      </c>
      <c r="B894" s="782"/>
      <c r="C894" s="782"/>
      <c r="D894" s="783"/>
      <c r="E894" s="784">
        <f>SUM(E881+E882)</f>
        <v>17757.29</v>
      </c>
      <c r="F894" s="784">
        <f>SUM(F881+F882)</f>
        <v>195.41</v>
      </c>
    </row>
    <row r="921" spans="1:6" ht="14.25">
      <c r="A921" s="67" t="s">
        <v>370</v>
      </c>
      <c r="B921" s="3"/>
      <c r="C921" s="3"/>
    </row>
    <row r="922" spans="1:6" ht="14.25" thickBot="1">
      <c r="A922" s="3"/>
      <c r="B922" s="3"/>
      <c r="C922" s="3"/>
    </row>
    <row r="923" spans="1:6" ht="32.25" thickBot="1">
      <c r="A923" s="785"/>
      <c r="B923" s="786"/>
      <c r="C923" s="786"/>
      <c r="D923" s="787"/>
      <c r="E923" s="788" t="s">
        <v>263</v>
      </c>
      <c r="F923" s="789" t="s">
        <v>264</v>
      </c>
    </row>
    <row r="924" spans="1:6" ht="14.25" thickBot="1">
      <c r="A924" s="790" t="s">
        <v>371</v>
      </c>
      <c r="B924" s="791"/>
      <c r="C924" s="791"/>
      <c r="D924" s="792"/>
      <c r="E924" s="766"/>
      <c r="F924" s="766"/>
    </row>
    <row r="925" spans="1:6" ht="14.25" thickBot="1">
      <c r="A925" s="793" t="s">
        <v>372</v>
      </c>
      <c r="B925" s="794"/>
      <c r="C925" s="794"/>
      <c r="D925" s="795"/>
      <c r="E925" s="630">
        <f>SUM(E926:E927)</f>
        <v>101.17</v>
      </c>
      <c r="F925" s="630">
        <f>SUM(F926:F927)</f>
        <v>134.82</v>
      </c>
    </row>
    <row r="926" spans="1:6" ht="22.5" customHeight="1">
      <c r="A926" s="796" t="s">
        <v>373</v>
      </c>
      <c r="B926" s="797"/>
      <c r="C926" s="797"/>
      <c r="D926" s="798"/>
      <c r="E926" s="718">
        <v>101.17</v>
      </c>
      <c r="F926" s="718">
        <v>134.82</v>
      </c>
    </row>
    <row r="927" spans="1:6" ht="15.75" customHeight="1" thickBot="1">
      <c r="A927" s="799" t="s">
        <v>374</v>
      </c>
      <c r="B927" s="800"/>
      <c r="C927" s="800"/>
      <c r="D927" s="801"/>
      <c r="E927" s="802"/>
      <c r="F927" s="802"/>
    </row>
    <row r="928" spans="1:6">
      <c r="A928" s="803" t="s">
        <v>375</v>
      </c>
      <c r="B928" s="804"/>
      <c r="C928" s="804"/>
      <c r="D928" s="805"/>
      <c r="E928" s="806">
        <f>SUM(E929:E935)</f>
        <v>0</v>
      </c>
      <c r="F928" s="806">
        <f>SUM(F929:F935)</f>
        <v>0</v>
      </c>
    </row>
    <row r="929" spans="1:6">
      <c r="A929" s="807" t="s">
        <v>376</v>
      </c>
      <c r="B929" s="808"/>
      <c r="C929" s="808"/>
      <c r="D929" s="809"/>
      <c r="E929" s="230"/>
      <c r="F929" s="230"/>
    </row>
    <row r="930" spans="1:6">
      <c r="A930" s="807" t="s">
        <v>377</v>
      </c>
      <c r="B930" s="808"/>
      <c r="C930" s="808"/>
      <c r="D930" s="809"/>
      <c r="E930" s="237"/>
      <c r="F930" s="237"/>
    </row>
    <row r="931" spans="1:6">
      <c r="A931" s="810" t="s">
        <v>378</v>
      </c>
      <c r="B931" s="811"/>
      <c r="C931" s="811"/>
      <c r="D931" s="812"/>
      <c r="E931" s="388"/>
      <c r="F931" s="388"/>
    </row>
    <row r="932" spans="1:6">
      <c r="A932" s="813" t="s">
        <v>379</v>
      </c>
      <c r="B932" s="814"/>
      <c r="C932" s="814"/>
      <c r="D932" s="815"/>
      <c r="E932" s="237"/>
      <c r="F932" s="237"/>
    </row>
    <row r="933" spans="1:6">
      <c r="A933" s="813" t="s">
        <v>380</v>
      </c>
      <c r="B933" s="814"/>
      <c r="C933" s="814"/>
      <c r="D933" s="815"/>
      <c r="E933" s="243"/>
      <c r="F933" s="243"/>
    </row>
    <row r="934" spans="1:6">
      <c r="A934" s="813" t="s">
        <v>381</v>
      </c>
      <c r="B934" s="814"/>
      <c r="C934" s="814"/>
      <c r="D934" s="815"/>
      <c r="E934" s="243"/>
      <c r="F934" s="243"/>
    </row>
    <row r="935" spans="1:6" ht="14.25" thickBot="1">
      <c r="A935" s="816" t="s">
        <v>135</v>
      </c>
      <c r="B935" s="817"/>
      <c r="C935" s="817"/>
      <c r="D935" s="818"/>
      <c r="E935" s="243"/>
      <c r="F935" s="243"/>
    </row>
    <row r="936" spans="1:6" ht="16.5" thickBot="1">
      <c r="A936" s="720" t="s">
        <v>83</v>
      </c>
      <c r="B936" s="819"/>
      <c r="C936" s="819"/>
      <c r="D936" s="721"/>
      <c r="E936" s="820">
        <f>SUM(E924+E925+E928)</f>
        <v>101.17</v>
      </c>
      <c r="F936" s="820">
        <f>SUM(F924+F925+F928)</f>
        <v>134.82</v>
      </c>
    </row>
    <row r="937" spans="1:6" ht="15.75">
      <c r="A937" s="821"/>
      <c r="B937" s="821"/>
      <c r="C937" s="821"/>
      <c r="D937" s="821"/>
      <c r="E937" s="822"/>
      <c r="F937" s="822"/>
    </row>
    <row r="939" spans="1:6" ht="14.25">
      <c r="A939" s="306" t="s">
        <v>382</v>
      </c>
      <c r="B939" s="306"/>
      <c r="C939" s="306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8" t="s">
        <v>263</v>
      </c>
      <c r="F941" s="347" t="s">
        <v>264</v>
      </c>
    </row>
    <row r="942" spans="1:6" ht="14.25" thickBot="1">
      <c r="A942" s="429" t="s">
        <v>372</v>
      </c>
      <c r="B942" s="726"/>
      <c r="C942" s="726"/>
      <c r="D942" s="727"/>
      <c r="E942" s="630">
        <f>E943+E944</f>
        <v>0</v>
      </c>
      <c r="F942" s="630">
        <f>F943+F944</f>
        <v>0</v>
      </c>
    </row>
    <row r="943" spans="1:6">
      <c r="A943" s="752" t="s">
        <v>383</v>
      </c>
      <c r="B943" s="753"/>
      <c r="C943" s="753"/>
      <c r="D943" s="754"/>
      <c r="E943" s="632"/>
      <c r="F943" s="823"/>
    </row>
    <row r="944" spans="1:6" ht="14.25" thickBot="1">
      <c r="A944" s="824" t="s">
        <v>384</v>
      </c>
      <c r="B944" s="825"/>
      <c r="C944" s="825"/>
      <c r="D944" s="826"/>
      <c r="E944" s="780"/>
      <c r="F944" s="827"/>
    </row>
    <row r="945" spans="1:6" ht="14.25" thickBot="1">
      <c r="A945" s="429" t="s">
        <v>385</v>
      </c>
      <c r="B945" s="726"/>
      <c r="C945" s="726"/>
      <c r="D945" s="727"/>
      <c r="E945" s="630">
        <f>SUM(E946:E951)</f>
        <v>2826.99</v>
      </c>
      <c r="F945" s="630">
        <f>SUM(F946:F951)</f>
        <v>7971.72</v>
      </c>
    </row>
    <row r="946" spans="1:6">
      <c r="A946" s="755" t="s">
        <v>386</v>
      </c>
      <c r="B946" s="756"/>
      <c r="C946" s="756"/>
      <c r="D946" s="757"/>
      <c r="E946" s="294">
        <v>2730.6</v>
      </c>
      <c r="F946" s="294">
        <v>7838.35</v>
      </c>
    </row>
    <row r="947" spans="1:6">
      <c r="A947" s="734" t="s">
        <v>387</v>
      </c>
      <c r="B947" s="735"/>
      <c r="C947" s="735"/>
      <c r="D947" s="736"/>
      <c r="E947" s="294"/>
      <c r="F947" s="294"/>
    </row>
    <row r="948" spans="1:6">
      <c r="A948" s="734" t="s">
        <v>388</v>
      </c>
      <c r="B948" s="735"/>
      <c r="C948" s="735"/>
      <c r="D948" s="736"/>
      <c r="E948" s="802">
        <v>96.39</v>
      </c>
      <c r="F948" s="802">
        <v>102.63</v>
      </c>
    </row>
    <row r="949" spans="1:6">
      <c r="A949" s="734" t="s">
        <v>389</v>
      </c>
      <c r="B949" s="735"/>
      <c r="C949" s="735"/>
      <c r="D949" s="736"/>
      <c r="E949" s="802"/>
      <c r="F949" s="802"/>
    </row>
    <row r="950" spans="1:6">
      <c r="A950" s="734" t="s">
        <v>390</v>
      </c>
      <c r="B950" s="735"/>
      <c r="C950" s="735"/>
      <c r="D950" s="736"/>
      <c r="E950" s="802"/>
      <c r="F950" s="802">
        <v>30.74</v>
      </c>
    </row>
    <row r="951" spans="1:6" ht="14.25" thickBot="1">
      <c r="A951" s="828" t="s">
        <v>135</v>
      </c>
      <c r="B951" s="829"/>
      <c r="C951" s="829"/>
      <c r="D951" s="830"/>
      <c r="E951" s="802"/>
      <c r="F951" s="802"/>
    </row>
    <row r="952" spans="1:6" ht="14.25" thickBot="1">
      <c r="A952" s="443"/>
      <c r="B952" s="831"/>
      <c r="C952" s="831"/>
      <c r="D952" s="444"/>
      <c r="E952" s="423">
        <f>SUM(E942+E945)</f>
        <v>2826.99</v>
      </c>
      <c r="F952" s="423">
        <f>SUM(F942+F945)</f>
        <v>7971.72</v>
      </c>
    </row>
    <row r="968" spans="1:6" ht="15.75">
      <c r="A968" s="832" t="s">
        <v>391</v>
      </c>
      <c r="B968" s="832"/>
      <c r="C968" s="832"/>
      <c r="D968" s="832"/>
      <c r="E968" s="832"/>
      <c r="F968" s="832"/>
    </row>
    <row r="969" spans="1:6" ht="14.25" thickBot="1">
      <c r="A969" s="833"/>
      <c r="B969" s="260"/>
      <c r="C969" s="260"/>
      <c r="D969" s="260"/>
      <c r="E969" s="260"/>
      <c r="F969" s="260"/>
    </row>
    <row r="970" spans="1:6" ht="14.45" customHeight="1" thickBot="1">
      <c r="A970" s="834" t="s">
        <v>392</v>
      </c>
      <c r="B970" s="835"/>
      <c r="C970" s="365" t="s">
        <v>393</v>
      </c>
      <c r="D970" s="836"/>
      <c r="E970" s="836"/>
      <c r="F970" s="366"/>
    </row>
    <row r="971" spans="1:6" ht="14.25" thickBot="1">
      <c r="A971" s="837"/>
      <c r="B971" s="838"/>
      <c r="C971" s="839" t="s">
        <v>394</v>
      </c>
      <c r="D971" s="840" t="s">
        <v>395</v>
      </c>
      <c r="E971" s="841" t="s">
        <v>265</v>
      </c>
      <c r="F971" s="840" t="s">
        <v>269</v>
      </c>
    </row>
    <row r="972" spans="1:6">
      <c r="A972" s="842" t="s">
        <v>396</v>
      </c>
      <c r="B972" s="350"/>
      <c r="C972" s="843">
        <f>SUM(C973:C973)</f>
        <v>0</v>
      </c>
      <c r="D972" s="843">
        <f t="shared" ref="D972:F972" si="22">SUM(D973:D973)</f>
        <v>984.96</v>
      </c>
      <c r="E972" s="843">
        <f t="shared" si="22"/>
        <v>0</v>
      </c>
      <c r="F972" s="843">
        <f t="shared" si="22"/>
        <v>12380.94</v>
      </c>
    </row>
    <row r="973" spans="1:6">
      <c r="A973" s="844" t="s">
        <v>397</v>
      </c>
      <c r="B973" s="354"/>
      <c r="C973" s="296"/>
      <c r="D973" s="237">
        <v>984.96</v>
      </c>
      <c r="E973" s="236"/>
      <c r="F973" s="237">
        <v>12380.94</v>
      </c>
    </row>
    <row r="974" spans="1:6">
      <c r="A974" s="844" t="s">
        <v>398</v>
      </c>
      <c r="B974" s="354"/>
      <c r="C974" s="296"/>
      <c r="D974" s="237"/>
      <c r="E974" s="236"/>
      <c r="F974" s="237"/>
    </row>
    <row r="975" spans="1:6">
      <c r="A975" s="844" t="s">
        <v>398</v>
      </c>
      <c r="B975" s="354"/>
      <c r="C975" s="296"/>
      <c r="D975" s="237"/>
      <c r="E975" s="236"/>
      <c r="F975" s="237"/>
    </row>
    <row r="976" spans="1:6">
      <c r="A976" s="845" t="s">
        <v>399</v>
      </c>
      <c r="B976" s="456"/>
      <c r="C976" s="296"/>
      <c r="D976" s="237"/>
      <c r="E976" s="236"/>
      <c r="F976" s="237"/>
    </row>
    <row r="977" spans="1:6" ht="14.25" thickBot="1">
      <c r="A977" s="846" t="s">
        <v>400</v>
      </c>
      <c r="B977" s="372"/>
      <c r="C977" s="847"/>
      <c r="D977" s="243"/>
      <c r="E977" s="242"/>
      <c r="F977" s="243"/>
    </row>
    <row r="978" spans="1:6" ht="14.25" thickBot="1">
      <c r="A978" s="848" t="s">
        <v>136</v>
      </c>
      <c r="B978" s="849"/>
      <c r="C978" s="850">
        <f>C972+C976+C977</f>
        <v>0</v>
      </c>
      <c r="D978" s="850">
        <f t="shared" ref="D978:F978" si="23">D972+D976+D977</f>
        <v>984.96</v>
      </c>
      <c r="E978" s="850">
        <f t="shared" si="23"/>
        <v>0</v>
      </c>
      <c r="F978" s="850">
        <f t="shared" si="23"/>
        <v>12380.94</v>
      </c>
    </row>
    <row r="981" spans="1:6" ht="30" customHeight="1">
      <c r="A981" s="212" t="s">
        <v>401</v>
      </c>
      <c r="B981" s="212"/>
      <c r="C981" s="212"/>
      <c r="D981" s="212"/>
      <c r="E981" s="851"/>
      <c r="F981" s="851"/>
    </row>
    <row r="983" spans="1:6" ht="15">
      <c r="A983" s="306" t="s">
        <v>402</v>
      </c>
      <c r="B983" s="306"/>
      <c r="C983" s="306"/>
      <c r="D983" s="306"/>
    </row>
    <row r="984" spans="1:6" ht="14.25" thickBot="1">
      <c r="A984" s="214"/>
      <c r="B984" s="260"/>
      <c r="C984" s="260"/>
      <c r="D984" s="260"/>
    </row>
    <row r="985" spans="1:6" ht="51.75" thickBot="1">
      <c r="A985" s="365" t="s">
        <v>33</v>
      </c>
      <c r="B985" s="366"/>
      <c r="C985" s="311" t="s">
        <v>403</v>
      </c>
      <c r="D985" s="311" t="s">
        <v>404</v>
      </c>
    </row>
    <row r="986" spans="1:6" ht="14.25" thickBot="1">
      <c r="A986" s="490" t="s">
        <v>405</v>
      </c>
      <c r="B986" s="852"/>
      <c r="C986" s="853">
        <v>72</v>
      </c>
      <c r="D986" s="854">
        <v>75</v>
      </c>
    </row>
    <row r="989" spans="1:6" ht="24" customHeight="1">
      <c r="A989" s="306" t="s">
        <v>406</v>
      </c>
      <c r="B989" s="306"/>
      <c r="C989" s="306"/>
      <c r="D989" s="306"/>
      <c r="E989" s="306"/>
      <c r="F989" s="306"/>
    </row>
    <row r="990" spans="1:6" ht="16.5" thickBot="1">
      <c r="A990" s="260"/>
      <c r="B990" s="439"/>
      <c r="C990" s="439"/>
      <c r="D990" s="260"/>
      <c r="E990" s="260"/>
    </row>
    <row r="991" spans="1:6" ht="51.75" thickBot="1">
      <c r="A991" s="839" t="s">
        <v>407</v>
      </c>
      <c r="B991" s="840" t="s">
        <v>408</v>
      </c>
      <c r="C991" s="840" t="s">
        <v>151</v>
      </c>
      <c r="D991" s="220" t="s">
        <v>409</v>
      </c>
      <c r="E991" s="219" t="s">
        <v>410</v>
      </c>
    </row>
    <row r="992" spans="1:6">
      <c r="A992" s="855" t="s">
        <v>80</v>
      </c>
      <c r="B992" s="252" t="s">
        <v>411</v>
      </c>
      <c r="C992" s="252"/>
      <c r="D992" s="253" t="s">
        <v>411</v>
      </c>
      <c r="E992" s="252" t="s">
        <v>411</v>
      </c>
    </row>
    <row r="993" spans="1:5">
      <c r="A993" s="856" t="s">
        <v>81</v>
      </c>
      <c r="B993" s="237"/>
      <c r="C993" s="237"/>
      <c r="D993" s="236"/>
      <c r="E993" s="237"/>
    </row>
    <row r="994" spans="1:5">
      <c r="A994" s="856" t="s">
        <v>412</v>
      </c>
      <c r="B994" s="237"/>
      <c r="C994" s="237"/>
      <c r="D994" s="236"/>
      <c r="E994" s="237"/>
    </row>
    <row r="995" spans="1:5">
      <c r="A995" s="856" t="s">
        <v>413</v>
      </c>
      <c r="B995" s="237"/>
      <c r="C995" s="237"/>
      <c r="D995" s="236"/>
      <c r="E995" s="237"/>
    </row>
    <row r="996" spans="1:5">
      <c r="A996" s="856" t="s">
        <v>414</v>
      </c>
      <c r="B996" s="237"/>
      <c r="C996" s="237"/>
      <c r="D996" s="236"/>
      <c r="E996" s="237"/>
    </row>
    <row r="997" spans="1:5">
      <c r="A997" s="856" t="s">
        <v>415</v>
      </c>
      <c r="B997" s="237"/>
      <c r="C997" s="237"/>
      <c r="D997" s="236"/>
      <c r="E997" s="237"/>
    </row>
    <row r="998" spans="1:5">
      <c r="A998" s="856" t="s">
        <v>416</v>
      </c>
      <c r="B998" s="237"/>
      <c r="C998" s="237"/>
      <c r="D998" s="236"/>
      <c r="E998" s="237"/>
    </row>
    <row r="999" spans="1:5" ht="14.25" thickBot="1">
      <c r="A999" s="857" t="s">
        <v>417</v>
      </c>
      <c r="B999" s="625"/>
      <c r="C999" s="625"/>
      <c r="D999" s="858"/>
      <c r="E999" s="625"/>
    </row>
    <row r="1010" spans="1:5" ht="14.25">
      <c r="A1010" s="587" t="s">
        <v>418</v>
      </c>
      <c r="B1010" s="859"/>
      <c r="C1010" s="859"/>
      <c r="D1010" s="859"/>
      <c r="E1010" s="859"/>
    </row>
    <row r="1011" spans="1:5" ht="16.5" thickBot="1">
      <c r="A1011" s="260"/>
      <c r="B1011" s="439"/>
      <c r="C1011" s="439"/>
      <c r="D1011" s="260"/>
      <c r="E1011" s="260"/>
    </row>
    <row r="1012" spans="1:5" ht="63.75" thickBot="1">
      <c r="A1012" s="860" t="s">
        <v>407</v>
      </c>
      <c r="B1012" s="861" t="s">
        <v>408</v>
      </c>
      <c r="C1012" s="861" t="s">
        <v>151</v>
      </c>
      <c r="D1012" s="862" t="s">
        <v>419</v>
      </c>
      <c r="E1012" s="863" t="s">
        <v>410</v>
      </c>
    </row>
    <row r="1013" spans="1:5">
      <c r="A1013" s="855" t="s">
        <v>80</v>
      </c>
      <c r="B1013" s="252" t="s">
        <v>411</v>
      </c>
      <c r="C1013" s="252"/>
      <c r="D1013" s="253" t="s">
        <v>411</v>
      </c>
      <c r="E1013" s="252" t="s">
        <v>411</v>
      </c>
    </row>
    <row r="1014" spans="1:5">
      <c r="A1014" s="856" t="s">
        <v>81</v>
      </c>
      <c r="B1014" s="237"/>
      <c r="C1014" s="237"/>
      <c r="D1014" s="236"/>
      <c r="E1014" s="237"/>
    </row>
    <row r="1015" spans="1:5">
      <c r="A1015" s="856" t="s">
        <v>412</v>
      </c>
      <c r="B1015" s="237"/>
      <c r="C1015" s="237"/>
      <c r="D1015" s="236"/>
      <c r="E1015" s="237"/>
    </row>
    <row r="1016" spans="1:5">
      <c r="A1016" s="856" t="s">
        <v>413</v>
      </c>
      <c r="B1016" s="237"/>
      <c r="C1016" s="237"/>
      <c r="D1016" s="236"/>
      <c r="E1016" s="237"/>
    </row>
    <row r="1017" spans="1:5">
      <c r="A1017" s="856" t="s">
        <v>414</v>
      </c>
      <c r="B1017" s="237"/>
      <c r="C1017" s="237"/>
      <c r="D1017" s="236"/>
      <c r="E1017" s="237"/>
    </row>
    <row r="1018" spans="1:5">
      <c r="A1018" s="856" t="s">
        <v>415</v>
      </c>
      <c r="B1018" s="237"/>
      <c r="C1018" s="237"/>
      <c r="D1018" s="236"/>
      <c r="E1018" s="237"/>
    </row>
    <row r="1019" spans="1:5">
      <c r="A1019" s="856" t="s">
        <v>416</v>
      </c>
      <c r="B1019" s="237"/>
      <c r="C1019" s="237"/>
      <c r="D1019" s="236"/>
      <c r="E1019" s="237"/>
    </row>
    <row r="1020" spans="1:5" ht="14.25" thickBot="1">
      <c r="A1020" s="857" t="s">
        <v>417</v>
      </c>
      <c r="B1020" s="625"/>
      <c r="C1020" s="625"/>
      <c r="D1020" s="858"/>
      <c r="E1020" s="625"/>
    </row>
    <row r="1028" spans="1:7" ht="15">
      <c r="A1028" s="864"/>
      <c r="B1028" s="864"/>
      <c r="C1028" s="865"/>
      <c r="D1028" s="866"/>
      <c r="E1028" s="864"/>
      <c r="F1028" s="864"/>
    </row>
    <row r="1029" spans="1:7" ht="15">
      <c r="A1029" s="867" t="s">
        <v>420</v>
      </c>
      <c r="B1029" s="867"/>
      <c r="C1029" s="865">
        <v>45009</v>
      </c>
      <c r="D1029" s="866"/>
      <c r="E1029" s="867"/>
      <c r="F1029" s="866" t="s">
        <v>421</v>
      </c>
      <c r="G1029" s="866"/>
    </row>
    <row r="1030" spans="1:7" ht="15">
      <c r="A1030" s="867" t="s">
        <v>422</v>
      </c>
      <c r="B1030" s="345"/>
      <c r="C1030" s="866" t="s">
        <v>423</v>
      </c>
      <c r="D1030" s="868"/>
      <c r="E1030" s="867"/>
      <c r="F1030" s="866" t="s">
        <v>424</v>
      </c>
      <c r="G1030" s="866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&amp;C&amp;"Arial,Pogrubiony"XXX Liceum Ogólnokształcące im. Jana Śniadeckiego, ul. Wolność 1/3 01-018 Warszawa&amp;"Arial,Normalny"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9" max="16383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2023-04-19T07:25:47Z</dcterms:created>
  <dcterms:modified xsi:type="dcterms:W3CDTF">2023-04-19T07:25:48Z</dcterms:modified>
</cp:coreProperties>
</file>