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ałacznik 21 za 2022\"/>
    </mc:Choice>
  </mc:AlternateContent>
  <xr:revisionPtr revIDLastSave="0" documentId="8_{856B1DA7-0F7F-4C4F-8252-1C8E58AB3319}" xr6:coauthVersionLast="36" xr6:coauthVersionMax="36" xr10:uidLastSave="{00000000-0000-0000-0000-000000000000}"/>
  <bookViews>
    <workbookView xWindow="0" yWindow="0" windowWidth="28800" windowHeight="11805" xr2:uid="{0E1B6697-7207-4E05-A0E9-62090CF0B6C7}"/>
  </bookViews>
  <sheets>
    <sheet name="LO86" sheetId="1" r:id="rId1"/>
  </sheets>
  <definedNames>
    <definedName name="_xlnm.Print_Area" localSheetId="0">'LO86'!$A$1:$J$1031</definedName>
    <definedName name="Z_0DCB8A00_AD64_443E_B2BE_1A9C06B545C3_.wvu.PrintArea" localSheetId="0" hidden="1">'LO86'!$A$1:$J$1031</definedName>
    <definedName name="Z_0E512D48_1569_46AD_A47C_3F29397FBF0E_.wvu.PrintArea" localSheetId="0" hidden="1">'LO86'!$A$455:$D$480</definedName>
    <definedName name="Z_15E92ACE_D82C_4B74_B13F_0ED2FDFBD6EE_.wvu.PrintArea" localSheetId="0" hidden="1">'LO86'!$A$455:$D$480</definedName>
    <definedName name="Z_41FD9C21_E692_42F8_992C_8CFEE1483AAF_.wvu.PrintArea" localSheetId="0" hidden="1">'LO86'!$A$1:$J$1031</definedName>
    <definedName name="Z_547463B6_58CF_4E1C_B36E_F56A5686A409_.wvu.PrintArea" localSheetId="0" hidden="1">'LO86'!$A$1:$J$1031</definedName>
    <definedName name="Z_5CE2D34F_FB3D_49F5_934B_4A02C3F88F6C_.wvu.PrintArea" localSheetId="0" hidden="1">'LO86'!$A$1:$J$1031</definedName>
    <definedName name="Z_608E3D1E_4C3A_4FD0_9516_5FCF49C2B64C_.wvu.PrintArea" localSheetId="0" hidden="1">'LO86'!$A$455:$D$480</definedName>
    <definedName name="Z_6682E8AE_1FB9_4A51_9F09_D9219B54BD5F_.wvu.PrintArea" localSheetId="0" hidden="1">'LO86'!$A$455:$D$480</definedName>
    <definedName name="Z_69CE7FAF_09D7_4932_B04E_D1C399E08017_.wvu.PrintArea" localSheetId="0" hidden="1">'LO86'!$A$1:$J$1031</definedName>
    <definedName name="Z_6B7529E0_E2A3_4E09_B318_88895940CD6D_.wvu.PrintArea" localSheetId="0" hidden="1">'LO86'!$A$455:$D$480</definedName>
    <definedName name="Z_6D09FCD2_8833_4FB4_9C2C_8CFE597E8C74_.wvu.PrintArea" localSheetId="0" hidden="1">'LO86'!$A$1:$J$1031</definedName>
    <definedName name="Z_A1E195D0_61F1_4148_B9BF_85B554396C99_.wvu.PrintArea" localSheetId="0" hidden="1">'LO86'!$A$1:$J$1031</definedName>
    <definedName name="Z_BA57DFB5_501F_40EE_88EE_F843461FB42D_.wvu.PrintArea" localSheetId="0" hidden="1">'LO86'!$A$1:$J$1031</definedName>
    <definedName name="Z_BD94CA2F_51DC_4E1D_8C2B_00368C494063_.wvu.PrintArea" localSheetId="0" hidden="1">'LO86'!$A$455:$D$480</definedName>
    <definedName name="Z_BDFFEE96_25D5_47F5_859D_D1EDB78592B9_.wvu.PrintArea" localSheetId="0" hidden="1">'LO86'!$A$1:$J$1031</definedName>
    <definedName name="Z_C342B89D_0625_4EC6_A2EF_5B31761DCD8C_.wvu.PrintArea" localSheetId="0" hidden="1">'LO86'!$A$1:$J$1031</definedName>
    <definedName name="Z_C6328CF1_542F_4DB0_9C5D_712E5A57423B_.wvu.PrintArea" localSheetId="0" hidden="1">'LO86'!$A$1:$J$1031</definedName>
    <definedName name="Z_CAC2E61A_AA93_4670_945E_2E0C8F4AA0FE_.wvu.PrintArea" localSheetId="0" hidden="1">'LO86'!$A$1:$J$1031</definedName>
    <definedName name="Z_E2E0D9EF_1CF0_4F3F_9548_4F9423A3E1FC_.wvu.PrintArea" localSheetId="0" hidden="1">'LO86'!$A$1:$J$1031</definedName>
    <definedName name="Z_E4CC2294_B2BC_4D23_A4DE_3D85FACA3E42_.wvu.PrintArea" localSheetId="0" hidden="1">'LO86'!$A$1:$J$1031</definedName>
    <definedName name="Z_F4571A21_7656_4EBA_97E1_AF5BEE04573B_.wvu.PrintArea" localSheetId="0" hidden="1">'LO86'!$A$1:$J$1031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F952" i="1" s="1"/>
  <c r="E945" i="1"/>
  <c r="E952" i="1" s="1"/>
  <c r="F942" i="1"/>
  <c r="E942" i="1"/>
  <c r="F928" i="1"/>
  <c r="E928" i="1"/>
  <c r="F925" i="1"/>
  <c r="F936" i="1" s="1"/>
  <c r="E925" i="1"/>
  <c r="E936" i="1" s="1"/>
  <c r="F888" i="1"/>
  <c r="E888" i="1"/>
  <c r="F884" i="1"/>
  <c r="F882" i="1" s="1"/>
  <c r="F894" i="1" s="1"/>
  <c r="E884" i="1"/>
  <c r="E882" i="1" s="1"/>
  <c r="E894" i="1" s="1"/>
  <c r="F843" i="1"/>
  <c r="E843" i="1"/>
  <c r="F838" i="1"/>
  <c r="F854" i="1" s="1"/>
  <c r="E838" i="1"/>
  <c r="E854" i="1" s="1"/>
  <c r="D805" i="1"/>
  <c r="C805" i="1"/>
  <c r="F774" i="1"/>
  <c r="E774" i="1"/>
  <c r="F771" i="1"/>
  <c r="E771" i="1"/>
  <c r="F768" i="1"/>
  <c r="E768" i="1"/>
  <c r="F760" i="1"/>
  <c r="E760" i="1"/>
  <c r="F759" i="1"/>
  <c r="E759" i="1"/>
  <c r="F746" i="1"/>
  <c r="F789" i="1" s="1"/>
  <c r="E746" i="1"/>
  <c r="E789" i="1" s="1"/>
  <c r="C692" i="1"/>
  <c r="B692" i="1"/>
  <c r="C686" i="1"/>
  <c r="B686" i="1"/>
  <c r="C685" i="1"/>
  <c r="B685" i="1"/>
  <c r="C682" i="1"/>
  <c r="B682" i="1"/>
  <c r="C677" i="1"/>
  <c r="B677" i="1"/>
  <c r="D582" i="1"/>
  <c r="C582" i="1"/>
  <c r="D581" i="1"/>
  <c r="D590" i="1" s="1"/>
  <c r="C581" i="1"/>
  <c r="C590" i="1" s="1"/>
  <c r="H558" i="1"/>
  <c r="G558" i="1"/>
  <c r="F558" i="1"/>
  <c r="E558" i="1"/>
  <c r="D558" i="1"/>
  <c r="C558" i="1"/>
  <c r="B558" i="1"/>
  <c r="I557" i="1"/>
  <c r="H557" i="1"/>
  <c r="G557" i="1"/>
  <c r="F557" i="1"/>
  <c r="E557" i="1"/>
  <c r="D557" i="1"/>
  <c r="C557" i="1"/>
  <c r="B557" i="1"/>
  <c r="I556" i="1"/>
  <c r="I555" i="1"/>
  <c r="I554" i="1"/>
  <c r="I558" i="1" s="1"/>
  <c r="I553" i="1"/>
  <c r="I559" i="1" s="1"/>
  <c r="H553" i="1"/>
  <c r="H559" i="1" s="1"/>
  <c r="G553" i="1"/>
  <c r="G559" i="1" s="1"/>
  <c r="I548" i="1"/>
  <c r="H548" i="1"/>
  <c r="G548" i="1"/>
  <c r="F548" i="1"/>
  <c r="E548" i="1"/>
  <c r="D548" i="1"/>
  <c r="C548" i="1"/>
  <c r="B548" i="1"/>
  <c r="I544" i="1"/>
  <c r="H544" i="1"/>
  <c r="G544" i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D469" i="1"/>
  <c r="C469" i="1"/>
  <c r="D458" i="1"/>
  <c r="D480" i="1" s="1"/>
  <c r="C458" i="1"/>
  <c r="C480" i="1" s="1"/>
  <c r="D447" i="1"/>
  <c r="D426" i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D283" i="1" s="1"/>
  <c r="C262" i="1"/>
  <c r="C283" i="1" s="1"/>
  <c r="G261" i="1"/>
  <c r="G260" i="1"/>
  <c r="G259" i="1"/>
  <c r="G258" i="1"/>
  <c r="G257" i="1"/>
  <c r="G256" i="1"/>
  <c r="G255" i="1"/>
  <c r="G283" i="1" s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D108" i="1"/>
  <c r="C108" i="1"/>
  <c r="B108" i="1"/>
  <c r="E107" i="1"/>
  <c r="E106" i="1"/>
  <c r="E105" i="1"/>
  <c r="E108" i="1" s="1"/>
  <c r="E102" i="1"/>
  <c r="E101" i="1"/>
  <c r="E100" i="1"/>
  <c r="E99" i="1" s="1"/>
  <c r="D99" i="1"/>
  <c r="C99" i="1"/>
  <c r="B99" i="1"/>
  <c r="E98" i="1"/>
  <c r="E96" i="1" s="1"/>
  <c r="E103" i="1" s="1"/>
  <c r="E110" i="1" s="1"/>
  <c r="E97" i="1"/>
  <c r="D96" i="1"/>
  <c r="D103" i="1" s="1"/>
  <c r="D110" i="1" s="1"/>
  <c r="C96" i="1"/>
  <c r="C103" i="1" s="1"/>
  <c r="C110" i="1" s="1"/>
  <c r="B96" i="1"/>
  <c r="B103" i="1" s="1"/>
  <c r="B110" i="1" s="1"/>
  <c r="E95" i="1"/>
  <c r="C75" i="1"/>
  <c r="C73" i="1"/>
  <c r="C65" i="1"/>
  <c r="C62" i="1"/>
  <c r="C68" i="1" s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B29" i="1"/>
  <c r="I28" i="1"/>
  <c r="I27" i="1"/>
  <c r="I26" i="1"/>
  <c r="H26" i="1"/>
  <c r="G26" i="1"/>
  <c r="F26" i="1"/>
  <c r="E26" i="1"/>
  <c r="D26" i="1"/>
  <c r="C26" i="1"/>
  <c r="B26" i="1"/>
  <c r="I25" i="1"/>
  <c r="I24" i="1"/>
  <c r="I23" i="1"/>
  <c r="I22" i="1" s="1"/>
  <c r="I29" i="1" s="1"/>
  <c r="H22" i="1"/>
  <c r="H29" i="1" s="1"/>
  <c r="H37" i="1" s="1"/>
  <c r="G22" i="1"/>
  <c r="G29" i="1" s="1"/>
  <c r="F22" i="1"/>
  <c r="F29" i="1" s="1"/>
  <c r="E22" i="1"/>
  <c r="E29" i="1" s="1"/>
  <c r="D22" i="1"/>
  <c r="D29" i="1" s="1"/>
  <c r="C22" i="1"/>
  <c r="C29" i="1" s="1"/>
  <c r="B22" i="1"/>
  <c r="I21" i="1"/>
  <c r="H19" i="1"/>
  <c r="G19" i="1"/>
  <c r="F19" i="1"/>
  <c r="E19" i="1"/>
  <c r="D19" i="1"/>
  <c r="C19" i="1"/>
  <c r="I18" i="1"/>
  <c r="I17" i="1"/>
  <c r="I16" i="1" s="1"/>
  <c r="H16" i="1"/>
  <c r="G16" i="1"/>
  <c r="F16" i="1"/>
  <c r="E16" i="1"/>
  <c r="D16" i="1"/>
  <c r="C16" i="1"/>
  <c r="B16" i="1"/>
  <c r="I15" i="1"/>
  <c r="I14" i="1"/>
  <c r="I13" i="1"/>
  <c r="I12" i="1" s="1"/>
  <c r="H12" i="1"/>
  <c r="G12" i="1"/>
  <c r="F12" i="1"/>
  <c r="E12" i="1"/>
  <c r="D12" i="1"/>
  <c r="C12" i="1"/>
  <c r="B12" i="1"/>
  <c r="B19" i="1" s="1"/>
  <c r="I11" i="1"/>
  <c r="I36" i="1" s="1"/>
  <c r="D37" i="1" l="1"/>
  <c r="E37" i="1"/>
  <c r="C37" i="1"/>
  <c r="F37" i="1"/>
  <c r="G37" i="1"/>
  <c r="E109" i="1"/>
  <c r="I19" i="1"/>
  <c r="I37" i="1" s="1"/>
</calcChain>
</file>

<file path=xl/sharedStrings.xml><?xml version="1.0" encoding="utf-8"?>
<sst xmlns="http://schemas.openxmlformats.org/spreadsheetml/2006/main" count="645" uniqueCount="424">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</sst>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i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7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7" fillId="0" borderId="0"/>
  </cellStyleXfs>
  <cellXfs count="870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4" fontId="3" fillId="0" borderId="0" xfId="0" applyNumberFormat="1" applyFont="1" applyAlignment="1" applyProtection="1">
      <alignment horizontal="left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3" fillId="0" borderId="0" xfId="0" applyNumberFormat="1" applyFont="1" applyAlignment="1" applyProtection="1">
      <alignment horizontal="left" vertical="top"/>
      <protection locked="0"/>
    </xf>
    <xf numFmtId="4" fontId="6" fillId="0" borderId="0" xfId="3" applyNumberFormat="1" applyFont="1" applyAlignment="1" applyProtection="1">
      <alignment horizontal="left" vertical="top" wrapText="1"/>
      <protection locked="0"/>
    </xf>
    <xf numFmtId="4" fontId="7" fillId="0" borderId="0" xfId="0" applyNumberFormat="1" applyFont="1" applyAlignment="1" applyProtection="1">
      <alignment vertical="top"/>
      <protection locked="0"/>
    </xf>
    <xf numFmtId="0" fontId="8" fillId="0" borderId="0" xfId="0" applyFont="1" applyAlignment="1" applyProtection="1">
      <alignment horizontal="left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9" fillId="0" borderId="0" xfId="0" applyFont="1" applyAlignment="1" applyProtection="1">
      <alignment wrapText="1"/>
      <protection locked="0"/>
    </xf>
    <xf numFmtId="0" fontId="9" fillId="0" borderId="1" xfId="0" applyFont="1" applyBorder="1" applyAlignment="1" applyProtection="1">
      <alignment wrapText="1"/>
      <protection locked="0"/>
    </xf>
    <xf numFmtId="0" fontId="10" fillId="0" borderId="2" xfId="0" applyFont="1" applyBorder="1" applyAlignment="1" applyProtection="1">
      <alignment horizontal="center" wrapText="1"/>
      <protection locked="0"/>
    </xf>
    <xf numFmtId="0" fontId="10" fillId="2" borderId="3" xfId="0" applyFont="1" applyFill="1" applyBorder="1" applyAlignment="1" applyProtection="1">
      <alignment horizontal="center" wrapText="1"/>
      <protection locked="0"/>
    </xf>
    <xf numFmtId="0" fontId="10" fillId="2" borderId="4" xfId="0" applyFont="1" applyFill="1" applyBorder="1" applyAlignment="1" applyProtection="1">
      <alignment horizontal="center" wrapText="1"/>
      <protection locked="0"/>
    </xf>
    <xf numFmtId="0" fontId="10" fillId="2" borderId="5" xfId="0" applyFont="1" applyFill="1" applyBorder="1" applyAlignment="1" applyProtection="1">
      <alignment horizontal="center" wrapText="1"/>
      <protection locked="0"/>
    </xf>
    <xf numFmtId="0" fontId="10" fillId="0" borderId="1" xfId="0" applyFont="1" applyBorder="1" applyAlignment="1" applyProtection="1">
      <alignment horizontal="center" wrapText="1"/>
      <protection locked="0"/>
    </xf>
    <xf numFmtId="0" fontId="10" fillId="2" borderId="6" xfId="0" applyFont="1" applyFill="1" applyBorder="1" applyAlignment="1" applyProtection="1">
      <alignment horizontal="center" wrapText="1"/>
      <protection locked="0"/>
    </xf>
    <xf numFmtId="0" fontId="10" fillId="2" borderId="7" xfId="0" applyFont="1" applyFill="1" applyBorder="1" applyAlignment="1" applyProtection="1">
      <alignment horizontal="center" wrapText="1"/>
      <protection locked="0"/>
    </xf>
    <xf numFmtId="0" fontId="11" fillId="2" borderId="7" xfId="4" applyFont="1" applyFill="1" applyBorder="1" applyAlignment="1" applyProtection="1">
      <alignment wrapText="1"/>
      <protection locked="0"/>
    </xf>
    <xf numFmtId="0" fontId="10" fillId="2" borderId="8" xfId="0" applyFont="1" applyFill="1" applyBorder="1" applyAlignment="1" applyProtection="1">
      <alignment horizontal="center" wrapText="1"/>
      <protection locked="0"/>
    </xf>
    <xf numFmtId="0" fontId="10" fillId="2" borderId="9" xfId="0" applyFont="1" applyFill="1" applyBorder="1" applyAlignment="1" applyProtection="1">
      <alignment horizontal="center" wrapText="1"/>
      <protection locked="0"/>
    </xf>
    <xf numFmtId="0" fontId="10" fillId="2" borderId="10" xfId="0" applyFont="1" applyFill="1" applyBorder="1" applyAlignment="1" applyProtection="1">
      <alignment horizontal="center" wrapText="1"/>
      <protection locked="0"/>
    </xf>
    <xf numFmtId="0" fontId="10" fillId="2" borderId="11" xfId="0" applyFont="1" applyFill="1" applyBorder="1" applyAlignment="1" applyProtection="1">
      <alignment horizontal="center" wrapText="1"/>
      <protection locked="0"/>
    </xf>
    <xf numFmtId="0" fontId="10" fillId="2" borderId="12" xfId="0" applyFont="1" applyFill="1" applyBorder="1" applyAlignment="1" applyProtection="1">
      <alignment horizontal="center" wrapText="1"/>
      <protection locked="0"/>
    </xf>
    <xf numFmtId="0" fontId="11" fillId="2" borderId="12" xfId="4" applyFont="1" applyFill="1" applyBorder="1" applyAlignment="1" applyProtection="1">
      <alignment wrapText="1"/>
      <protection locked="0"/>
    </xf>
    <xf numFmtId="0" fontId="10" fillId="2" borderId="13" xfId="0" applyFont="1" applyFill="1" applyBorder="1" applyAlignment="1" applyProtection="1">
      <alignment horizontal="center" wrapText="1"/>
      <protection locked="0"/>
    </xf>
    <xf numFmtId="0" fontId="10" fillId="2" borderId="14" xfId="0" applyFont="1" applyFill="1" applyBorder="1" applyAlignment="1" applyProtection="1">
      <alignment horizontal="center" wrapText="1"/>
      <protection locked="0"/>
    </xf>
    <xf numFmtId="0" fontId="10" fillId="2" borderId="15" xfId="0" applyFont="1" applyFill="1" applyBorder="1" applyAlignment="1" applyProtection="1">
      <alignment horizontal="center" wrapText="1"/>
      <protection locked="0"/>
    </xf>
    <xf numFmtId="0" fontId="12" fillId="0" borderId="16" xfId="0" applyFont="1" applyBorder="1" applyProtection="1">
      <protection locked="0"/>
    </xf>
    <xf numFmtId="0" fontId="12" fillId="0" borderId="17" xfId="0" applyFont="1" applyBorder="1" applyProtection="1">
      <protection locked="0"/>
    </xf>
    <xf numFmtId="0" fontId="12" fillId="0" borderId="18" xfId="0" applyFont="1" applyBorder="1" applyProtection="1">
      <protection locked="0"/>
    </xf>
    <xf numFmtId="0" fontId="12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0" fillId="2" borderId="20" xfId="0" applyFont="1" applyFill="1" applyBorder="1" applyProtection="1">
      <protection locked="0"/>
    </xf>
    <xf numFmtId="4" fontId="10" fillId="0" borderId="21" xfId="0" applyNumberFormat="1" applyFont="1" applyBorder="1" applyAlignment="1" applyProtection="1">
      <alignment horizontal="right"/>
      <protection locked="0"/>
    </xf>
    <xf numFmtId="4" fontId="10" fillId="0" borderId="21" xfId="0" applyNumberFormat="1" applyFont="1" applyFill="1" applyBorder="1" applyAlignment="1" applyProtection="1">
      <alignment horizontal="right"/>
      <protection locked="0"/>
    </xf>
    <xf numFmtId="4" fontId="10" fillId="0" borderId="22" xfId="0" applyNumberFormat="1" applyFont="1" applyFill="1" applyBorder="1" applyAlignment="1">
      <alignment horizontal="right"/>
    </xf>
    <xf numFmtId="0" fontId="10" fillId="0" borderId="20" xfId="0" applyFont="1" applyBorder="1" applyProtection="1">
      <protection locked="0"/>
    </xf>
    <xf numFmtId="4" fontId="10" fillId="0" borderId="21" xfId="0" applyNumberFormat="1" applyFont="1" applyBorder="1" applyAlignment="1">
      <alignment horizontal="right"/>
    </xf>
    <xf numFmtId="4" fontId="10" fillId="0" borderId="21" xfId="0" applyNumberFormat="1" applyFont="1" applyFill="1" applyBorder="1" applyAlignment="1">
      <alignment horizontal="right"/>
    </xf>
    <xf numFmtId="0" fontId="13" fillId="0" borderId="20" xfId="0" applyFont="1" applyBorder="1" applyProtection="1">
      <protection locked="0"/>
    </xf>
    <xf numFmtId="2" fontId="13" fillId="0" borderId="21" xfId="0" applyNumberFormat="1" applyFont="1" applyBorder="1" applyAlignment="1" applyProtection="1">
      <alignment horizontal="right"/>
      <protection locked="0"/>
    </xf>
    <xf numFmtId="2" fontId="13" fillId="0" borderId="21" xfId="0" applyNumberFormat="1" applyFont="1" applyFill="1" applyBorder="1" applyAlignment="1" applyProtection="1">
      <alignment horizontal="right"/>
      <protection locked="0"/>
    </xf>
    <xf numFmtId="4" fontId="13" fillId="0" borderId="21" xfId="0" applyNumberFormat="1" applyFont="1" applyFill="1" applyBorder="1" applyAlignment="1" applyProtection="1">
      <alignment horizontal="right"/>
      <protection locked="0"/>
    </xf>
    <xf numFmtId="4" fontId="13" fillId="0" borderId="22" xfId="0" applyNumberFormat="1" applyFont="1" applyFill="1" applyBorder="1" applyAlignment="1">
      <alignment horizontal="right"/>
    </xf>
    <xf numFmtId="4" fontId="13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Fill="1" applyBorder="1" applyAlignment="1" applyProtection="1">
      <alignment horizontal="right"/>
      <protection locked="0"/>
    </xf>
    <xf numFmtId="4" fontId="10" fillId="0" borderId="22" xfId="0" applyNumberFormat="1" applyFont="1" applyBorder="1" applyAlignment="1">
      <alignment horizontal="right"/>
    </xf>
    <xf numFmtId="4" fontId="13" fillId="0" borderId="22" xfId="0" applyNumberFormat="1" applyFont="1" applyBorder="1" applyAlignment="1">
      <alignment horizontal="right"/>
    </xf>
    <xf numFmtId="4" fontId="13" fillId="0" borderId="23" xfId="0" applyNumberFormat="1" applyFont="1" applyBorder="1" applyAlignment="1" applyProtection="1">
      <alignment horizontal="right"/>
      <protection locked="0"/>
    </xf>
    <xf numFmtId="2" fontId="13" fillId="0" borderId="23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>
      <alignment horizontal="right"/>
    </xf>
    <xf numFmtId="4" fontId="10" fillId="0" borderId="19" xfId="0" applyNumberFormat="1" applyFont="1" applyBorder="1" applyAlignment="1">
      <alignment horizontal="right"/>
    </xf>
    <xf numFmtId="4" fontId="10" fillId="2" borderId="21" xfId="0" applyNumberFormat="1" applyFont="1" applyFill="1" applyBorder="1" applyAlignment="1" applyProtection="1">
      <alignment horizontal="right"/>
      <protection locked="0"/>
    </xf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 applyProtection="1">
      <protection locked="0"/>
    </xf>
    <xf numFmtId="4" fontId="10" fillId="2" borderId="25" xfId="0" applyNumberFormat="1" applyFont="1" applyFill="1" applyBorder="1" applyAlignment="1" applyProtection="1">
      <alignment horizontal="right"/>
      <protection locked="0"/>
    </xf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Protection="1">
      <protection locked="0"/>
    </xf>
    <xf numFmtId="4" fontId="10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0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0" fillId="3" borderId="29" xfId="0" applyFont="1" applyFill="1" applyBorder="1" applyAlignment="1" applyProtection="1">
      <alignment horizontal="center" wrapText="1"/>
      <protection locked="0"/>
    </xf>
    <xf numFmtId="0" fontId="10" fillId="3" borderId="57" xfId="0" applyFont="1" applyFill="1" applyBorder="1" applyAlignment="1" applyProtection="1">
      <alignment horizontal="center" wrapText="1"/>
      <protection locked="0"/>
    </xf>
    <xf numFmtId="0" fontId="10" fillId="3" borderId="58" xfId="0" applyFont="1" applyFill="1" applyBorder="1" applyAlignment="1" applyProtection="1">
      <alignment horizontal="center" wrapText="1"/>
      <protection locked="0"/>
    </xf>
    <xf numFmtId="0" fontId="10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0" fillId="3" borderId="60" xfId="0" applyFont="1" applyFill="1" applyBorder="1" applyAlignment="1" applyProtection="1">
      <alignment horizontal="center" wrapText="1"/>
      <protection locked="0"/>
    </xf>
    <xf numFmtId="0" fontId="10" fillId="3" borderId="12" xfId="0" applyFont="1" applyFill="1" applyBorder="1" applyAlignment="1" applyProtection="1">
      <alignment horizontal="center" wrapText="1"/>
      <protection locked="0"/>
    </xf>
    <xf numFmtId="0" fontId="10" fillId="3" borderId="50" xfId="0" applyFont="1" applyFill="1" applyBorder="1" applyAlignment="1" applyProtection="1">
      <alignment horizontal="center" wrapText="1"/>
      <protection locked="0"/>
    </xf>
    <xf numFmtId="0" fontId="10" fillId="3" borderId="61" xfId="0" applyFont="1" applyFill="1" applyBorder="1" applyAlignment="1" applyProtection="1">
      <alignment horizontal="center" wrapText="1"/>
      <protection locked="0"/>
    </xf>
    <xf numFmtId="0" fontId="10" fillId="3" borderId="62" xfId="0" applyFont="1" applyFill="1" applyBorder="1" applyAlignment="1" applyProtection="1">
      <alignment horizontal="center" wrapText="1"/>
      <protection locked="0"/>
    </xf>
    <xf numFmtId="0" fontId="10" fillId="3" borderId="63" xfId="0" applyFont="1" applyFill="1" applyBorder="1" applyAlignment="1" applyProtection="1">
      <alignment horizontal="center" wrapText="1"/>
      <protection locked="0"/>
    </xf>
    <xf numFmtId="0" fontId="10" fillId="0" borderId="49" xfId="0" applyFont="1" applyBorder="1" applyAlignment="1" applyProtection="1">
      <alignment wrapText="1"/>
      <protection locked="0"/>
    </xf>
    <xf numFmtId="4" fontId="10" fillId="0" borderId="60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 applyProtection="1">
      <alignment horizontal="right"/>
      <protection locked="0"/>
    </xf>
    <xf numFmtId="4" fontId="7" fillId="0" borderId="12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7" fillId="0" borderId="64" xfId="0" applyNumberFormat="1" applyFont="1" applyBorder="1" applyAlignment="1" applyProtection="1">
      <alignment vertical="center"/>
      <protection locked="0"/>
    </xf>
    <xf numFmtId="4" fontId="10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0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0" fillId="3" borderId="71" xfId="0" applyFont="1" applyFill="1" applyBorder="1" applyAlignment="1" applyProtection="1">
      <alignment horizontal="center" wrapText="1"/>
      <protection locked="0"/>
    </xf>
    <xf numFmtId="0" fontId="10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0" fillId="3" borderId="27" xfId="0" applyFont="1" applyFill="1" applyBorder="1" applyAlignment="1" applyProtection="1">
      <alignment wrapText="1"/>
      <protection locked="0"/>
    </xf>
    <xf numFmtId="0" fontId="10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3" fillId="0" borderId="11" xfId="0" applyFont="1" applyBorder="1" applyAlignment="1" applyProtection="1">
      <alignment horizontal="left" wrapText="1" indent="1"/>
      <protection locked="0"/>
    </xf>
    <xf numFmtId="0" fontId="13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3" fillId="0" borderId="16" xfId="0" applyFont="1" applyBorder="1" applyAlignment="1" applyProtection="1">
      <alignment horizontal="left" wrapText="1" indent="1"/>
      <protection locked="0"/>
    </xf>
    <xf numFmtId="0" fontId="13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Fill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8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40" fillId="0" borderId="92" xfId="0" applyNumberFormat="1" applyFont="1" applyBorder="1" applyAlignment="1" applyProtection="1">
      <alignment horizontal="left" vertical="center" wrapText="1"/>
      <protection locked="0"/>
    </xf>
    <xf numFmtId="165" fontId="40" fillId="0" borderId="12" xfId="0" applyNumberFormat="1" applyFont="1" applyBorder="1" applyAlignment="1" applyProtection="1">
      <alignment horizontal="right" vertical="center" wrapText="1"/>
      <protection locked="0"/>
    </xf>
    <xf numFmtId="4" fontId="40" fillId="0" borderId="12" xfId="0" applyNumberFormat="1" applyFont="1" applyBorder="1" applyAlignment="1" applyProtection="1">
      <alignment horizontal="right" vertical="center" wrapText="1"/>
      <protection locked="0"/>
    </xf>
    <xf numFmtId="4" fontId="40" fillId="0" borderId="92" xfId="0" applyNumberFormat="1" applyFont="1" applyBorder="1" applyAlignment="1" applyProtection="1">
      <alignment vertical="center" wrapText="1"/>
      <protection locked="0"/>
    </xf>
    <xf numFmtId="4" fontId="40" fillId="0" borderId="92" xfId="0" applyNumberFormat="1" applyFont="1" applyBorder="1" applyAlignment="1" applyProtection="1">
      <alignment horizontal="left" vertical="center"/>
      <protection locked="0"/>
    </xf>
    <xf numFmtId="4" fontId="41" fillId="0" borderId="97" xfId="0" applyNumberFormat="1" applyFont="1" applyBorder="1" applyAlignment="1" applyProtection="1">
      <alignment vertical="center" wrapText="1"/>
      <protection locked="0"/>
    </xf>
    <xf numFmtId="165" fontId="40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2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3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40" fillId="0" borderId="92" xfId="0" applyNumberFormat="1" applyFont="1" applyBorder="1" applyAlignment="1" applyProtection="1">
      <alignment horizontal="justify" vertical="center"/>
      <protection locked="0"/>
    </xf>
    <xf numFmtId="4" fontId="40" fillId="0" borderId="50" xfId="0" applyNumberFormat="1" applyFont="1" applyBorder="1" applyAlignment="1" applyProtection="1">
      <alignment horizontal="justify" vertical="center"/>
      <protection locked="0"/>
    </xf>
    <xf numFmtId="4" fontId="40" fillId="0" borderId="80" xfId="0" applyNumberFormat="1" applyFont="1" applyBorder="1" applyAlignment="1" applyProtection="1">
      <alignment horizontal="right" vertical="center"/>
      <protection locked="0"/>
    </xf>
    <xf numFmtId="4" fontId="40" fillId="0" borderId="49" xfId="0" applyNumberFormat="1" applyFont="1" applyBorder="1" applyAlignment="1" applyProtection="1">
      <alignment horizontal="right" vertical="center" wrapText="1"/>
      <protection locked="0"/>
    </xf>
    <xf numFmtId="0" fontId="43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40" fillId="0" borderId="57" xfId="0" applyNumberFormat="1" applyFont="1" applyBorder="1" applyAlignment="1" applyProtection="1">
      <alignment horizontal="left" vertical="center" wrapText="1"/>
      <protection locked="0"/>
    </xf>
    <xf numFmtId="165" fontId="40" fillId="0" borderId="7" xfId="0" applyNumberFormat="1" applyFont="1" applyBorder="1" applyAlignment="1" applyProtection="1">
      <alignment horizontal="right" vertical="center" wrapText="1"/>
      <protection locked="0"/>
    </xf>
    <xf numFmtId="165" fontId="40" fillId="0" borderId="63" xfId="0" applyNumberFormat="1" applyFont="1" applyBorder="1" applyAlignment="1" applyProtection="1">
      <alignment horizontal="right" vertical="center" wrapText="1"/>
      <protection locked="0"/>
    </xf>
    <xf numFmtId="165" fontId="40" fillId="0" borderId="62" xfId="0" applyNumberFormat="1" applyFont="1" applyBorder="1" applyAlignment="1" applyProtection="1">
      <alignment horizontal="right" vertical="center" wrapText="1"/>
      <protection locked="0"/>
    </xf>
    <xf numFmtId="165" fontId="40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80" xfId="0" applyNumberFormat="1" applyFont="1" applyFill="1" applyBorder="1" applyAlignment="1" applyProtection="1">
      <alignment horizontal="right" vertical="center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40" fillId="0" borderId="92" xfId="0" applyNumberFormat="1" applyFont="1" applyBorder="1" applyAlignment="1" applyProtection="1">
      <alignment vertical="center"/>
      <protection locked="0"/>
    </xf>
    <xf numFmtId="4" fontId="40" fillId="0" borderId="50" xfId="0" applyNumberFormat="1" applyFont="1" applyBorder="1" applyAlignment="1" applyProtection="1">
      <alignment vertical="center"/>
      <protection locked="0"/>
    </xf>
    <xf numFmtId="4" fontId="40" fillId="0" borderId="59" xfId="0" applyNumberFormat="1" applyFont="1" applyBorder="1" applyAlignment="1" applyProtection="1">
      <alignment vertical="center"/>
      <protection locked="0"/>
    </xf>
    <xf numFmtId="4" fontId="40" fillId="0" borderId="63" xfId="0" applyNumberFormat="1" applyFont="1" applyBorder="1" applyAlignment="1" applyProtection="1">
      <alignment vertical="center"/>
      <protection locked="0"/>
    </xf>
    <xf numFmtId="4" fontId="40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40" fillId="0" borderId="50" xfId="0" applyNumberFormat="1" applyFont="1" applyBorder="1" applyAlignment="1" applyProtection="1">
      <alignment horizontal="left" vertical="center"/>
      <protection locked="0"/>
    </xf>
    <xf numFmtId="4" fontId="40" fillId="0" borderId="49" xfId="0" applyNumberFormat="1" applyFont="1" applyBorder="1" applyAlignment="1" applyProtection="1">
      <alignment horizontal="right" vertical="center"/>
      <protection locked="0"/>
    </xf>
    <xf numFmtId="4" fontId="40" fillId="0" borderId="50" xfId="0" applyNumberFormat="1" applyFont="1" applyBorder="1" applyAlignment="1" applyProtection="1">
      <alignment horizontal="right" vertical="center"/>
      <protection locked="0"/>
    </xf>
    <xf numFmtId="4" fontId="40" fillId="0" borderId="97" xfId="0" applyNumberFormat="1" applyFont="1" applyBorder="1" applyAlignment="1" applyProtection="1">
      <alignment horizontal="left" vertical="center" wrapText="1"/>
      <protection locked="0"/>
    </xf>
    <xf numFmtId="4" fontId="40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8" xfId="0" applyNumberFormat="1" applyFont="1" applyFill="1" applyBorder="1" applyAlignment="1" applyProtection="1">
      <alignment vertical="center" wrapText="1"/>
      <protection locked="0"/>
    </xf>
    <xf numFmtId="4" fontId="36" fillId="0" borderId="66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40" fillId="0" borderId="49" xfId="0" applyNumberFormat="1" applyFont="1" applyBorder="1" applyAlignment="1" applyProtection="1">
      <alignment horizontal="left" vertical="center" wrapText="1"/>
      <protection locked="0"/>
    </xf>
    <xf numFmtId="4" fontId="40" fillId="0" borderId="60" xfId="0" applyNumberFormat="1" applyFont="1" applyBorder="1" applyAlignment="1" applyProtection="1">
      <alignment horizontal="right" vertical="center" wrapText="1"/>
      <protection locked="0"/>
    </xf>
    <xf numFmtId="4" fontId="40" fillId="0" borderId="96" xfId="0" applyNumberFormat="1" applyFont="1" applyBorder="1" applyAlignment="1" applyProtection="1">
      <alignment horizontal="right" vertical="center" wrapText="1"/>
      <protection locked="0"/>
    </xf>
    <xf numFmtId="4" fontId="40" fillId="0" borderId="0" xfId="0" applyNumberFormat="1" applyFont="1" applyAlignment="1" applyProtection="1">
      <alignment horizontal="right" vertical="center" wrapText="1"/>
      <protection locked="0"/>
    </xf>
    <xf numFmtId="4" fontId="14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40" fillId="0" borderId="49" xfId="0" applyNumberFormat="1" applyFont="1" applyBorder="1" applyAlignment="1" applyProtection="1">
      <alignment vertical="center" wrapText="1"/>
      <protection locked="0"/>
    </xf>
    <xf numFmtId="4" fontId="14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Fill="1" applyBorder="1" applyAlignment="1">
      <alignment horizontal="right" vertical="center" wrapText="1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40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35" fillId="0" borderId="5" xfId="0" applyNumberFormat="1" applyFont="1" applyBorder="1" applyAlignment="1">
      <alignment vertical="center"/>
    </xf>
    <xf numFmtId="4" fontId="14" fillId="0" borderId="57" xfId="0" applyNumberFormat="1" applyFont="1" applyBorder="1" applyAlignment="1" applyProtection="1">
      <alignment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14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14" fillId="0" borderId="97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48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Fill="1" applyBorder="1" applyAlignment="1" applyProtection="1">
      <alignment vertical="center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" fontId="14" fillId="0" borderId="102" xfId="0" applyNumberFormat="1" applyFont="1" applyBorder="1" applyAlignment="1" applyProtection="1">
      <alignment vertical="center" wrapText="1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26" fillId="0" borderId="53" xfId="0" applyNumberFormat="1" applyFont="1" applyBorder="1" applyProtection="1">
      <protection locked="0"/>
    </xf>
    <xf numFmtId="4" fontId="26" fillId="0" borderId="54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7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Fill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 applyProtection="1">
      <alignment vertical="center"/>
      <protection locked="0"/>
    </xf>
    <xf numFmtId="4" fontId="31" fillId="0" borderId="63" xfId="0" applyNumberFormat="1" applyFont="1" applyFill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Fill="1" applyBorder="1" applyAlignment="1" applyProtection="1">
      <alignment vertical="center"/>
      <protection locked="0"/>
    </xf>
    <xf numFmtId="4" fontId="31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Fill="1" applyBorder="1" applyAlignment="1" applyProtection="1">
      <alignment vertical="center"/>
      <protection locked="0"/>
    </xf>
    <xf numFmtId="4" fontId="31" fillId="0" borderId="2" xfId="0" applyNumberFormat="1" applyFont="1" applyFill="1" applyBorder="1" applyAlignment="1" applyProtection="1">
      <alignment vertical="center"/>
      <protection locked="0"/>
    </xf>
    <xf numFmtId="4" fontId="56" fillId="0" borderId="45" xfId="0" applyNumberFormat="1" applyFont="1" applyFill="1" applyBorder="1" applyAlignment="1" applyProtection="1">
      <alignment vertical="center"/>
      <protection locked="0"/>
    </xf>
    <xf numFmtId="4" fontId="56" fillId="0" borderId="5" xfId="0" applyNumberFormat="1" applyFont="1" applyFill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Fill="1" applyBorder="1" applyAlignment="1" applyProtection="1">
      <alignment vertical="center"/>
      <protection locked="0"/>
    </xf>
    <xf numFmtId="4" fontId="56" fillId="0" borderId="46" xfId="0" applyNumberFormat="1" applyFont="1" applyFill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40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>
      <alignment vertical="center"/>
    </xf>
    <xf numFmtId="4" fontId="56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93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Border="1" applyAlignment="1" applyProtection="1">
      <alignment horizontal="left" vertical="center"/>
      <protection locked="0"/>
    </xf>
    <xf numFmtId="4" fontId="36" fillId="0" borderId="59" xfId="0" applyNumberFormat="1" applyFont="1" applyFill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Fill="1" applyBorder="1" applyAlignment="1">
      <alignment vertical="center"/>
    </xf>
    <xf numFmtId="4" fontId="14" fillId="0" borderId="57" xfId="0" applyNumberFormat="1" applyFont="1" applyBorder="1" applyAlignment="1" applyProtection="1">
      <alignment vertical="center" wrapText="1"/>
      <protection locked="0"/>
    </xf>
    <xf numFmtId="4" fontId="14" fillId="0" borderId="58" xfId="0" applyNumberFormat="1" applyFont="1" applyBorder="1" applyAlignment="1" applyProtection="1">
      <alignment vertical="center" wrapText="1"/>
      <protection locked="0"/>
    </xf>
    <xf numFmtId="4" fontId="14" fillId="0" borderId="48" xfId="0" applyNumberFormat="1" applyFont="1" applyBorder="1" applyAlignment="1" applyProtection="1">
      <alignment vertical="center" wrapText="1"/>
      <protection locked="0"/>
    </xf>
    <xf numFmtId="4" fontId="40" fillId="0" borderId="47" xfId="0" applyNumberFormat="1" applyFont="1" applyFill="1" applyBorder="1" applyAlignment="1" applyProtection="1">
      <alignment vertical="center"/>
      <protection locked="0"/>
    </xf>
    <xf numFmtId="4" fontId="40" fillId="0" borderId="48" xfId="0" applyNumberFormat="1" applyFont="1" applyFill="1" applyBorder="1" applyAlignment="1" applyProtection="1">
      <alignment vertical="center"/>
      <protection locked="0"/>
    </xf>
    <xf numFmtId="4" fontId="14" fillId="0" borderId="92" xfId="0" applyNumberFormat="1" applyFont="1" applyBorder="1" applyAlignment="1" applyProtection="1">
      <alignment vertical="center" wrapText="1"/>
      <protection locked="0"/>
    </xf>
    <xf numFmtId="4" fontId="14" fillId="0" borderId="80" xfId="0" applyNumberFormat="1" applyFont="1" applyBorder="1" applyAlignment="1" applyProtection="1">
      <alignment vertical="center" wrapText="1"/>
      <protection locked="0"/>
    </xf>
    <xf numFmtId="4" fontId="14" fillId="0" borderId="50" xfId="0" applyNumberFormat="1" applyFont="1" applyBorder="1" applyAlignment="1" applyProtection="1">
      <alignment vertical="center" wrapText="1"/>
      <protection locked="0"/>
    </xf>
    <xf numFmtId="4" fontId="40" fillId="0" borderId="49" xfId="0" applyNumberFormat="1" applyFont="1" applyFill="1" applyBorder="1" applyAlignment="1" applyProtection="1">
      <alignment vertical="center"/>
      <protection locked="0"/>
    </xf>
    <xf numFmtId="4" fontId="40" fillId="0" borderId="50" xfId="0" applyNumberFormat="1" applyFont="1" applyFill="1" applyBorder="1" applyAlignment="1" applyProtection="1">
      <alignment vertical="center"/>
      <protection locked="0"/>
    </xf>
    <xf numFmtId="4" fontId="14" fillId="0" borderId="97" xfId="0" applyNumberFormat="1" applyFont="1" applyBorder="1" applyAlignment="1" applyProtection="1">
      <alignment vertical="center" wrapText="1"/>
      <protection locked="0"/>
    </xf>
    <xf numFmtId="4" fontId="14" fillId="0" borderId="103" xfId="0" applyNumberFormat="1" applyFont="1" applyBorder="1" applyAlignment="1" applyProtection="1">
      <alignment vertical="center" wrapText="1"/>
      <protection locked="0"/>
    </xf>
    <xf numFmtId="4" fontId="14" fillId="0" borderId="54" xfId="0" applyNumberFormat="1" applyFont="1" applyBorder="1" applyAlignment="1" applyProtection="1">
      <alignment vertical="center" wrapText="1"/>
      <protection locked="0"/>
    </xf>
    <xf numFmtId="4" fontId="40" fillId="0" borderId="53" xfId="0" applyNumberFormat="1" applyFont="1" applyFill="1" applyBorder="1" applyAlignment="1" applyProtection="1">
      <alignment vertical="center"/>
      <protection locked="0"/>
    </xf>
    <xf numFmtId="4" fontId="40" fillId="0" borderId="54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Fill="1" applyBorder="1" applyAlignment="1" applyProtection="1">
      <alignment vertical="center"/>
      <protection locked="0"/>
    </xf>
    <xf numFmtId="4" fontId="36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14" fillId="0" borderId="57" xfId="0" applyNumberFormat="1" applyFont="1" applyBorder="1" applyAlignment="1" applyProtection="1">
      <alignment vertical="center"/>
      <protection locked="0"/>
    </xf>
    <xf numFmtId="4" fontId="14" fillId="0" borderId="58" xfId="0" applyNumberFormat="1" applyFont="1" applyBorder="1" applyAlignment="1" applyProtection="1">
      <alignment vertical="center"/>
      <protection locked="0"/>
    </xf>
    <xf numFmtId="4" fontId="14" fillId="0" borderId="48" xfId="0" applyNumberFormat="1" applyFont="1" applyBorder="1" applyAlignment="1" applyProtection="1">
      <alignment vertical="center"/>
      <protection locked="0"/>
    </xf>
    <xf numFmtId="4" fontId="14" fillId="0" borderId="92" xfId="0" applyNumberFormat="1" applyFont="1" applyBorder="1" applyAlignment="1" applyProtection="1">
      <alignment vertical="center"/>
      <protection locked="0"/>
    </xf>
    <xf numFmtId="4" fontId="14" fillId="0" borderId="80" xfId="0" applyNumberFormat="1" applyFont="1" applyBorder="1" applyAlignment="1" applyProtection="1">
      <alignment vertical="center"/>
      <protection locked="0"/>
    </xf>
    <xf numFmtId="4" fontId="14" fillId="0" borderId="50" xfId="0" applyNumberFormat="1" applyFont="1" applyBorder="1" applyAlignment="1" applyProtection="1">
      <alignment vertical="center"/>
      <protection locked="0"/>
    </xf>
    <xf numFmtId="4" fontId="40" fillId="0" borderId="83" xfId="0" applyNumberFormat="1" applyFont="1" applyFill="1" applyBorder="1" applyAlignment="1" applyProtection="1">
      <alignment vertical="center"/>
      <protection locked="0"/>
    </xf>
    <xf numFmtId="4" fontId="40" fillId="0" borderId="8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>
      <alignment vertical="center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49" xfId="0" applyNumberFormat="1" applyFont="1" applyFill="1" applyBorder="1" applyAlignment="1">
      <alignment vertical="center"/>
    </xf>
    <xf numFmtId="4" fontId="40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4" fontId="40" fillId="0" borderId="103" xfId="0" applyNumberFormat="1" applyFont="1" applyBorder="1" applyAlignment="1" applyProtection="1">
      <alignment vertical="center" wrapText="1"/>
      <protection locked="0"/>
    </xf>
    <xf numFmtId="4" fontId="40" fillId="0" borderId="54" xfId="0" applyNumberFormat="1" applyFont="1" applyBorder="1" applyAlignment="1" applyProtection="1">
      <alignment vertical="center" wrapText="1"/>
      <protection locked="0"/>
    </xf>
    <xf numFmtId="4" fontId="36" fillId="0" borderId="53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36" fillId="0" borderId="83" xfId="0" applyNumberFormat="1" applyFont="1" applyFill="1" applyBorder="1" applyAlignment="1" applyProtection="1">
      <alignment vertical="center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7" xfId="0" applyNumberFormat="1" applyFont="1" applyFill="1" applyBorder="1" applyAlignment="1" applyProtection="1">
      <alignment vertical="center"/>
      <protection locked="0"/>
    </xf>
    <xf numFmtId="4" fontId="36" fillId="0" borderId="48" xfId="0" applyNumberFormat="1" applyFont="1" applyFill="1" applyBorder="1" applyAlignment="1" applyProtection="1">
      <alignment vertical="center"/>
      <protection locked="0"/>
    </xf>
    <xf numFmtId="4" fontId="14" fillId="0" borderId="55" xfId="0" applyNumberFormat="1" applyFont="1" applyBorder="1" applyAlignment="1" applyProtection="1">
      <alignment vertical="center"/>
      <protection locked="0"/>
    </xf>
    <xf numFmtId="4" fontId="14" fillId="0" borderId="0" xfId="0" applyNumberFormat="1" applyFont="1" applyAlignment="1" applyProtection="1">
      <alignment vertical="center"/>
      <protection locked="0"/>
    </xf>
    <xf numFmtId="4" fontId="14" fillId="0" borderId="46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Fill="1" applyBorder="1" applyAlignment="1" applyProtection="1">
      <alignment vertical="center"/>
      <protection locked="0"/>
    </xf>
    <xf numFmtId="4" fontId="14" fillId="0" borderId="97" xfId="0" applyNumberFormat="1" applyFont="1" applyBorder="1" applyAlignment="1" applyProtection="1">
      <alignment vertical="center"/>
      <protection locked="0"/>
    </xf>
    <xf numFmtId="4" fontId="14" fillId="0" borderId="103" xfId="0" applyNumberFormat="1" applyFont="1" applyBorder="1" applyAlignment="1" applyProtection="1">
      <alignment vertical="center"/>
      <protection locked="0"/>
    </xf>
    <xf numFmtId="4" fontId="14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90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2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Fill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7F35B630-52BB-4D34-A494-174852AC6388}"/>
    <cellStyle name="Normalny" xfId="0" builtinId="0"/>
    <cellStyle name="Normalny 2" xfId="4" xr:uid="{68065A7B-6B3A-4761-9178-D7B643BF615A}"/>
    <cellStyle name="Normalny 3" xfId="5" xr:uid="{5279CE92-EA6F-4933-AC7C-23D37B6C2686}"/>
    <cellStyle name="Normalny_dzielnice termin spr." xfId="2" xr:uid="{C2B2C729-CD1C-45D1-B578-B16E93ACDBCB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CD7EFB-6A6E-40D4-95A7-8FDD366CD1CF}">
  <sheetPr codeName="Arkusz3">
    <tabColor rgb="FF92D050"/>
  </sheetPr>
  <dimension ref="A2:J1030"/>
  <sheetViews>
    <sheetView tabSelected="1" view="pageLayout" topLeftCell="A2" zoomScaleNormal="100" workbookViewId="0">
      <selection activeCell="D986" sqref="D986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v>3820667.2</v>
      </c>
      <c r="E11" s="40">
        <v>638341.66</v>
      </c>
      <c r="F11" s="40"/>
      <c r="G11" s="40">
        <v>499688.77</v>
      </c>
      <c r="H11" s="40"/>
      <c r="I11" s="41">
        <f>SUM(B11:H11)</f>
        <v>4958697.6300000008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4">
        <f t="shared" si="0"/>
        <v>0</v>
      </c>
      <c r="E12" s="44">
        <f t="shared" si="0"/>
        <v>129024.06</v>
      </c>
      <c r="F12" s="44">
        <f t="shared" si="0"/>
        <v>0</v>
      </c>
      <c r="G12" s="44">
        <f t="shared" si="0"/>
        <v>72862.899999999994</v>
      </c>
      <c r="H12" s="44">
        <f t="shared" si="0"/>
        <v>0</v>
      </c>
      <c r="I12" s="41">
        <f t="shared" si="0"/>
        <v>201886.96000000002</v>
      </c>
    </row>
    <row r="13" spans="1:10">
      <c r="A13" s="45" t="s">
        <v>16</v>
      </c>
      <c r="B13" s="46"/>
      <c r="C13" s="46"/>
      <c r="D13" s="47"/>
      <c r="E13" s="48">
        <v>120054.74</v>
      </c>
      <c r="F13" s="48"/>
      <c r="G13" s="48">
        <v>72862.899999999994</v>
      </c>
      <c r="H13" s="48"/>
      <c r="I13" s="49">
        <f>SUM(B13:H13)</f>
        <v>192917.64</v>
      </c>
    </row>
    <row r="14" spans="1:10">
      <c r="A14" s="45" t="s">
        <v>17</v>
      </c>
      <c r="B14" s="50"/>
      <c r="C14" s="50"/>
      <c r="D14" s="48"/>
      <c r="E14" s="48">
        <v>8969.32</v>
      </c>
      <c r="F14" s="47"/>
      <c r="G14" s="48"/>
      <c r="H14" s="47"/>
      <c r="I14" s="49">
        <f>SUM(B14:H14)</f>
        <v>8969.32</v>
      </c>
    </row>
    <row r="15" spans="1:10">
      <c r="A15" s="45" t="s">
        <v>18</v>
      </c>
      <c r="B15" s="50"/>
      <c r="C15" s="46"/>
      <c r="D15" s="48"/>
      <c r="E15" s="48"/>
      <c r="F15" s="48"/>
      <c r="G15" s="48"/>
      <c r="H15" s="48"/>
      <c r="I15" s="49">
        <f>SUM(B15:H15)</f>
        <v>0</v>
      </c>
    </row>
    <row r="16" spans="1:10">
      <c r="A16" s="42" t="s">
        <v>19</v>
      </c>
      <c r="B16" s="43">
        <f>SUM(B17:B18)</f>
        <v>0</v>
      </c>
      <c r="C16" s="43">
        <f t="shared" ref="C16:I16" si="1">SUM(C17:C18)</f>
        <v>0</v>
      </c>
      <c r="D16" s="44">
        <f t="shared" si="1"/>
        <v>0</v>
      </c>
      <c r="E16" s="44">
        <f t="shared" si="1"/>
        <v>0</v>
      </c>
      <c r="F16" s="44">
        <f t="shared" si="1"/>
        <v>0</v>
      </c>
      <c r="G16" s="44">
        <f t="shared" si="1"/>
        <v>0</v>
      </c>
      <c r="H16" s="44">
        <f t="shared" si="1"/>
        <v>0</v>
      </c>
      <c r="I16" s="41">
        <f t="shared" si="1"/>
        <v>0</v>
      </c>
    </row>
    <row r="17" spans="1:9">
      <c r="A17" s="45" t="s">
        <v>20</v>
      </c>
      <c r="B17" s="46"/>
      <c r="C17" s="46"/>
      <c r="D17" s="47"/>
      <c r="E17" s="48"/>
      <c r="F17" s="48"/>
      <c r="G17" s="51">
        <v>0</v>
      </c>
      <c r="H17" s="47"/>
      <c r="I17" s="49">
        <f>SUM(B17:H17)</f>
        <v>0</v>
      </c>
    </row>
    <row r="18" spans="1:9">
      <c r="A18" s="45" t="s">
        <v>17</v>
      </c>
      <c r="B18" s="50"/>
      <c r="C18" s="46"/>
      <c r="D18" s="48"/>
      <c r="E18" s="48"/>
      <c r="F18" s="47"/>
      <c r="G18" s="48"/>
      <c r="H18" s="48"/>
      <c r="I18" s="49">
        <f>SUM(B18:H18)</f>
        <v>0</v>
      </c>
    </row>
    <row r="19" spans="1:9">
      <c r="A19" s="38" t="s">
        <v>21</v>
      </c>
      <c r="B19" s="43">
        <f t="shared" ref="B19:I19" si="2">B11+B12-B16</f>
        <v>0</v>
      </c>
      <c r="C19" s="43">
        <f t="shared" si="2"/>
        <v>0</v>
      </c>
      <c r="D19" s="44">
        <f t="shared" si="2"/>
        <v>3820667.2</v>
      </c>
      <c r="E19" s="44">
        <f t="shared" si="2"/>
        <v>767365.72</v>
      </c>
      <c r="F19" s="44">
        <f t="shared" si="2"/>
        <v>0</v>
      </c>
      <c r="G19" s="44">
        <f t="shared" si="2"/>
        <v>572551.67000000004</v>
      </c>
      <c r="H19" s="44">
        <f t="shared" si="2"/>
        <v>0</v>
      </c>
      <c r="I19" s="41">
        <f t="shared" si="2"/>
        <v>5160584.5900000008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3531365.58</v>
      </c>
      <c r="E21" s="40">
        <v>638341.66</v>
      </c>
      <c r="F21" s="40"/>
      <c r="G21" s="40">
        <v>496938.88</v>
      </c>
      <c r="H21" s="40"/>
      <c r="I21" s="41">
        <f>SUM(B21:H21)</f>
        <v>4666646.12</v>
      </c>
    </row>
    <row r="22" spans="1:9">
      <c r="A22" s="42" t="s">
        <v>15</v>
      </c>
      <c r="B22" s="43">
        <f>SUM(B23:B25)</f>
        <v>0</v>
      </c>
      <c r="C22" s="43">
        <f t="shared" ref="C22:I22" si="3">SUM(C23:C25)</f>
        <v>0</v>
      </c>
      <c r="D22" s="44">
        <f t="shared" si="3"/>
        <v>85839.42</v>
      </c>
      <c r="E22" s="44">
        <f t="shared" si="3"/>
        <v>129024.06</v>
      </c>
      <c r="F22" s="44">
        <f t="shared" si="3"/>
        <v>0</v>
      </c>
      <c r="G22" s="44">
        <f t="shared" si="3"/>
        <v>75612.789999999994</v>
      </c>
      <c r="H22" s="44">
        <f t="shared" si="3"/>
        <v>0</v>
      </c>
      <c r="I22" s="41">
        <f t="shared" si="3"/>
        <v>290476.27</v>
      </c>
    </row>
    <row r="23" spans="1:9">
      <c r="A23" s="45" t="s">
        <v>23</v>
      </c>
      <c r="B23" s="50"/>
      <c r="C23" s="50"/>
      <c r="D23" s="48">
        <v>85839.42</v>
      </c>
      <c r="E23" s="48">
        <v>0</v>
      </c>
      <c r="F23" s="48"/>
      <c r="G23" s="48">
        <v>2749.89</v>
      </c>
      <c r="H23" s="47"/>
      <c r="I23" s="49">
        <f t="shared" ref="I23:I28" si="4">SUM(B23:H23)</f>
        <v>88589.31</v>
      </c>
    </row>
    <row r="24" spans="1:9">
      <c r="A24" s="45" t="s">
        <v>17</v>
      </c>
      <c r="B24" s="46"/>
      <c r="C24" s="46"/>
      <c r="D24" s="48"/>
      <c r="E24" s="48">
        <v>129024.06</v>
      </c>
      <c r="F24" s="48"/>
      <c r="G24" s="48">
        <v>72862.899999999994</v>
      </c>
      <c r="H24" s="47"/>
      <c r="I24" s="49">
        <f t="shared" si="4"/>
        <v>201886.96</v>
      </c>
    </row>
    <row r="25" spans="1:9">
      <c r="A25" s="45" t="s">
        <v>18</v>
      </c>
      <c r="B25" s="46"/>
      <c r="C25" s="46"/>
      <c r="D25" s="47"/>
      <c r="E25" s="47"/>
      <c r="F25" s="47"/>
      <c r="G25" s="47"/>
      <c r="H25" s="47"/>
      <c r="I25" s="49">
        <f t="shared" si="4"/>
        <v>0</v>
      </c>
    </row>
    <row r="26" spans="1:9">
      <c r="A26" s="42" t="s">
        <v>19</v>
      </c>
      <c r="B26" s="43">
        <f>SUM(B27:B28)</f>
        <v>0</v>
      </c>
      <c r="C26" s="43">
        <f t="shared" ref="C26:I26" si="5">SUM(C27:C28)</f>
        <v>0</v>
      </c>
      <c r="D26" s="44">
        <f t="shared" si="5"/>
        <v>0</v>
      </c>
      <c r="E26" s="44">
        <f t="shared" si="5"/>
        <v>0</v>
      </c>
      <c r="F26" s="44">
        <f t="shared" si="5"/>
        <v>0</v>
      </c>
      <c r="G26" s="44">
        <f t="shared" si="5"/>
        <v>0</v>
      </c>
      <c r="H26" s="44">
        <f t="shared" si="5"/>
        <v>0</v>
      </c>
      <c r="I26" s="41">
        <f t="shared" si="5"/>
        <v>0</v>
      </c>
    </row>
    <row r="27" spans="1:9">
      <c r="A27" s="45" t="s">
        <v>20</v>
      </c>
      <c r="B27" s="46"/>
      <c r="C27" s="46"/>
      <c r="D27" s="47"/>
      <c r="E27" s="48"/>
      <c r="F27" s="48"/>
      <c r="G27" s="48">
        <v>0</v>
      </c>
      <c r="H27" s="47"/>
      <c r="I27" s="49">
        <f t="shared" si="4"/>
        <v>0</v>
      </c>
    </row>
    <row r="28" spans="1:9">
      <c r="A28" s="45" t="s">
        <v>17</v>
      </c>
      <c r="B28" s="46"/>
      <c r="C28" s="46"/>
      <c r="D28" s="48"/>
      <c r="E28" s="48"/>
      <c r="F28" s="47"/>
      <c r="G28" s="48"/>
      <c r="H28" s="48"/>
      <c r="I28" s="49">
        <f t="shared" si="4"/>
        <v>0</v>
      </c>
    </row>
    <row r="29" spans="1:9">
      <c r="A29" s="38" t="s">
        <v>21</v>
      </c>
      <c r="B29" s="43">
        <f>B21+B22-B26</f>
        <v>0</v>
      </c>
      <c r="C29" s="43">
        <f t="shared" ref="C29:I29" si="6">C21+C22-C26</f>
        <v>0</v>
      </c>
      <c r="D29" s="44">
        <f t="shared" si="6"/>
        <v>3617205</v>
      </c>
      <c r="E29" s="44">
        <f t="shared" si="6"/>
        <v>767365.72</v>
      </c>
      <c r="F29" s="44">
        <f t="shared" si="6"/>
        <v>0</v>
      </c>
      <c r="G29" s="44">
        <f t="shared" si="6"/>
        <v>572551.67000000004</v>
      </c>
      <c r="H29" s="44">
        <f t="shared" si="6"/>
        <v>0</v>
      </c>
      <c r="I29" s="41">
        <f t="shared" si="6"/>
        <v>4957122.3900000006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52">
        <f>SUM(B31:H31)</f>
        <v>0</v>
      </c>
    </row>
    <row r="32" spans="1:9">
      <c r="A32" s="45" t="s">
        <v>25</v>
      </c>
      <c r="B32" s="50"/>
      <c r="C32" s="50"/>
      <c r="D32" s="50"/>
      <c r="E32" s="50"/>
      <c r="F32" s="50"/>
      <c r="G32" s="50"/>
      <c r="H32" s="46"/>
      <c r="I32" s="53">
        <f>SUM(B32:H32)</f>
        <v>0</v>
      </c>
    </row>
    <row r="33" spans="1:9">
      <c r="A33" s="45" t="s">
        <v>26</v>
      </c>
      <c r="B33" s="54"/>
      <c r="C33" s="54"/>
      <c r="D33" s="54"/>
      <c r="E33" s="54"/>
      <c r="F33" s="54"/>
      <c r="G33" s="54"/>
      <c r="H33" s="55"/>
      <c r="I33" s="53">
        <f>SUM(B33:H33)</f>
        <v>0</v>
      </c>
    </row>
    <row r="34" spans="1:9">
      <c r="A34" s="38" t="s">
        <v>21</v>
      </c>
      <c r="B34" s="56">
        <f>B31+B32-B33</f>
        <v>0</v>
      </c>
      <c r="C34" s="56">
        <f t="shared" ref="C34:I34" si="7">C31+C32-C33</f>
        <v>0</v>
      </c>
      <c r="D34" s="56">
        <f t="shared" si="7"/>
        <v>0</v>
      </c>
      <c r="E34" s="56">
        <f t="shared" si="7"/>
        <v>0</v>
      </c>
      <c r="F34" s="56">
        <f t="shared" si="7"/>
        <v>0</v>
      </c>
      <c r="G34" s="56">
        <f t="shared" si="7"/>
        <v>0</v>
      </c>
      <c r="H34" s="56">
        <f t="shared" si="7"/>
        <v>0</v>
      </c>
      <c r="I34" s="57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8"/>
      <c r="C36" s="59">
        <f t="shared" ref="C36:I36" si="8">C11-C21-C31</f>
        <v>0</v>
      </c>
      <c r="D36" s="59">
        <f t="shared" si="8"/>
        <v>289301.62000000011</v>
      </c>
      <c r="E36" s="59">
        <f>E11-E21-E31</f>
        <v>0</v>
      </c>
      <c r="F36" s="59">
        <f t="shared" si="8"/>
        <v>0</v>
      </c>
      <c r="G36" s="59">
        <f t="shared" si="8"/>
        <v>2749.890000000014</v>
      </c>
      <c r="H36" s="59">
        <f t="shared" si="8"/>
        <v>0</v>
      </c>
      <c r="I36" s="60">
        <f t="shared" si="8"/>
        <v>292051.51000000071</v>
      </c>
    </row>
    <row r="37" spans="1:9" ht="14.25" thickBot="1">
      <c r="A37" s="61" t="s">
        <v>21</v>
      </c>
      <c r="B37" s="62"/>
      <c r="C37" s="63">
        <f t="shared" ref="C37:I37" si="9">C19-C29-C34</f>
        <v>0</v>
      </c>
      <c r="D37" s="63">
        <f t="shared" si="9"/>
        <v>203462.20000000019</v>
      </c>
      <c r="E37" s="63">
        <f t="shared" si="9"/>
        <v>0</v>
      </c>
      <c r="F37" s="63">
        <f t="shared" si="9"/>
        <v>0</v>
      </c>
      <c r="G37" s="63">
        <f t="shared" si="9"/>
        <v>0</v>
      </c>
      <c r="H37" s="63">
        <f t="shared" si="9"/>
        <v>0</v>
      </c>
      <c r="I37" s="64">
        <f t="shared" si="9"/>
        <v>203462.20000000019</v>
      </c>
    </row>
    <row r="38" spans="1:9">
      <c r="A38" s="65"/>
      <c r="B38" s="66"/>
      <c r="C38" s="66"/>
      <c r="D38" s="66"/>
      <c r="E38" s="66"/>
      <c r="F38" s="66"/>
      <c r="G38" s="66"/>
      <c r="H38" s="66"/>
      <c r="I38" s="66"/>
    </row>
    <row r="39" spans="1:9">
      <c r="A39" s="65"/>
      <c r="B39" s="66"/>
      <c r="C39" s="66"/>
      <c r="D39" s="66"/>
      <c r="E39" s="66"/>
      <c r="F39" s="66"/>
      <c r="G39" s="66"/>
      <c r="H39" s="66"/>
      <c r="I39" s="66"/>
    </row>
    <row r="40" spans="1:9">
      <c r="A40" s="65"/>
      <c r="B40" s="66"/>
      <c r="C40" s="66"/>
      <c r="D40" s="66"/>
      <c r="E40" s="66"/>
      <c r="F40" s="66"/>
      <c r="G40" s="66"/>
      <c r="H40" s="66"/>
      <c r="I40" s="66"/>
    </row>
    <row r="41" spans="1:9">
      <c r="A41" s="65"/>
      <c r="B41" s="66"/>
      <c r="C41" s="66"/>
      <c r="D41" s="66"/>
      <c r="E41" s="66"/>
      <c r="F41" s="66"/>
      <c r="G41" s="66"/>
      <c r="H41" s="66"/>
      <c r="I41" s="66"/>
    </row>
    <row r="42" spans="1:9">
      <c r="A42" s="65"/>
      <c r="B42" s="66"/>
      <c r="C42" s="66"/>
      <c r="D42" s="66"/>
      <c r="E42" s="66"/>
      <c r="F42" s="66"/>
      <c r="G42" s="66"/>
      <c r="H42" s="66"/>
      <c r="I42" s="66"/>
    </row>
    <row r="43" spans="1:9">
      <c r="A43" s="65"/>
      <c r="B43" s="66"/>
      <c r="C43" s="66"/>
      <c r="D43" s="66"/>
      <c r="E43" s="66"/>
      <c r="F43" s="66"/>
      <c r="G43" s="66"/>
      <c r="H43" s="66"/>
      <c r="I43" s="66"/>
    </row>
    <row r="44" spans="1:9">
      <c r="A44" s="65"/>
      <c r="B44" s="66"/>
      <c r="C44" s="66"/>
      <c r="D44" s="66"/>
      <c r="E44" s="66"/>
      <c r="F44" s="66"/>
      <c r="G44" s="66"/>
      <c r="H44" s="66"/>
      <c r="I44" s="66"/>
    </row>
    <row r="45" spans="1:9">
      <c r="A45" s="67"/>
      <c r="B45" s="66"/>
      <c r="C45" s="66"/>
      <c r="D45" s="66"/>
      <c r="E45" s="66"/>
      <c r="F45" s="66"/>
      <c r="G45" s="66"/>
      <c r="H45" s="66"/>
      <c r="I45" s="66"/>
    </row>
    <row r="46" spans="1:9" ht="14.25">
      <c r="A46" s="68" t="s">
        <v>28</v>
      </c>
      <c r="B46" s="68"/>
    </row>
    <row r="47" spans="1:9" ht="14.25" thickBot="1">
      <c r="A47" s="2"/>
      <c r="B47" s="2"/>
    </row>
    <row r="48" spans="1:9" ht="21.75" customHeight="1">
      <c r="A48" s="69" t="s">
        <v>29</v>
      </c>
      <c r="B48" s="70"/>
      <c r="C48" s="71" t="s">
        <v>30</v>
      </c>
    </row>
    <row r="49" spans="1:3" ht="13.5" customHeight="1">
      <c r="A49" s="72"/>
      <c r="B49" s="73"/>
      <c r="C49" s="74"/>
    </row>
    <row r="50" spans="1:3" ht="29.25" customHeight="1">
      <c r="A50" s="75"/>
      <c r="B50" s="76"/>
      <c r="C50" s="77"/>
    </row>
    <row r="51" spans="1:3" ht="15">
      <c r="A51" s="78" t="s">
        <v>13</v>
      </c>
      <c r="B51" s="79"/>
      <c r="C51" s="80"/>
    </row>
    <row r="52" spans="1:3" ht="15">
      <c r="A52" s="81" t="s">
        <v>14</v>
      </c>
      <c r="B52" s="82"/>
      <c r="C52" s="83">
        <v>11152.48</v>
      </c>
    </row>
    <row r="53" spans="1:3" ht="15">
      <c r="A53" s="84" t="s">
        <v>15</v>
      </c>
      <c r="B53" s="85"/>
      <c r="C53" s="86">
        <f>SUM(C54:C55)</f>
        <v>0</v>
      </c>
    </row>
    <row r="54" spans="1:3" ht="15">
      <c r="A54" s="87" t="s">
        <v>16</v>
      </c>
      <c r="B54" s="88"/>
      <c r="C54" s="89"/>
    </row>
    <row r="55" spans="1:3" ht="15">
      <c r="A55" s="87" t="s">
        <v>17</v>
      </c>
      <c r="B55" s="88"/>
      <c r="C55" s="89"/>
    </row>
    <row r="56" spans="1:3" ht="15">
      <c r="A56" s="84" t="s">
        <v>19</v>
      </c>
      <c r="B56" s="85"/>
      <c r="C56" s="86">
        <f>SUM(C57:C58)</f>
        <v>0</v>
      </c>
    </row>
    <row r="57" spans="1:3" ht="15">
      <c r="A57" s="87" t="s">
        <v>20</v>
      </c>
      <c r="B57" s="88"/>
      <c r="C57" s="89"/>
    </row>
    <row r="58" spans="1:3" ht="15">
      <c r="A58" s="87" t="s">
        <v>17</v>
      </c>
      <c r="B58" s="88"/>
      <c r="C58" s="89"/>
    </row>
    <row r="59" spans="1:3" ht="15">
      <c r="A59" s="84" t="s">
        <v>21</v>
      </c>
      <c r="B59" s="85"/>
      <c r="C59" s="86">
        <f>C52+C53-C56</f>
        <v>11152.48</v>
      </c>
    </row>
    <row r="60" spans="1:3" ht="15">
      <c r="A60" s="78" t="s">
        <v>22</v>
      </c>
      <c r="B60" s="79"/>
      <c r="C60" s="80"/>
    </row>
    <row r="61" spans="1:3" ht="15">
      <c r="A61" s="81" t="s">
        <v>14</v>
      </c>
      <c r="B61" s="82"/>
      <c r="C61" s="83">
        <v>11152.48</v>
      </c>
    </row>
    <row r="62" spans="1:3" ht="15">
      <c r="A62" s="84" t="s">
        <v>15</v>
      </c>
      <c r="B62" s="85"/>
      <c r="C62" s="86">
        <f>SUM(C63:C64)</f>
        <v>0</v>
      </c>
    </row>
    <row r="63" spans="1:3" ht="15">
      <c r="A63" s="87" t="s">
        <v>23</v>
      </c>
      <c r="B63" s="88"/>
      <c r="C63" s="89"/>
    </row>
    <row r="64" spans="1:3" ht="15">
      <c r="A64" s="87" t="s">
        <v>17</v>
      </c>
      <c r="B64" s="88"/>
      <c r="C64" s="90"/>
    </row>
    <row r="65" spans="1:3" ht="15">
      <c r="A65" s="84" t="s">
        <v>19</v>
      </c>
      <c r="B65" s="85"/>
      <c r="C65" s="86">
        <f>SUM(C66:C67)</f>
        <v>0</v>
      </c>
    </row>
    <row r="66" spans="1:3" ht="15">
      <c r="A66" s="87" t="s">
        <v>20</v>
      </c>
      <c r="B66" s="88"/>
      <c r="C66" s="89"/>
    </row>
    <row r="67" spans="1:3" ht="15">
      <c r="A67" s="91" t="s">
        <v>17</v>
      </c>
      <c r="B67" s="92"/>
      <c r="C67" s="93"/>
    </row>
    <row r="68" spans="1:3" ht="15">
      <c r="A68" s="94" t="s">
        <v>21</v>
      </c>
      <c r="B68" s="95"/>
      <c r="C68" s="96">
        <f>C61+C62-C65</f>
        <v>11152.48</v>
      </c>
    </row>
    <row r="69" spans="1:3" ht="15">
      <c r="A69" s="97" t="s">
        <v>24</v>
      </c>
      <c r="B69" s="98"/>
      <c r="C69" s="80"/>
    </row>
    <row r="70" spans="1:3" ht="15">
      <c r="A70" s="81" t="s">
        <v>14</v>
      </c>
      <c r="B70" s="82"/>
      <c r="C70" s="83"/>
    </row>
    <row r="71" spans="1:3" ht="15">
      <c r="A71" s="87" t="s">
        <v>25</v>
      </c>
      <c r="B71" s="88"/>
      <c r="C71" s="89"/>
    </row>
    <row r="72" spans="1:3" ht="15">
      <c r="A72" s="87" t="s">
        <v>26</v>
      </c>
      <c r="B72" s="88"/>
      <c r="C72" s="89"/>
    </row>
    <row r="73" spans="1:3" ht="15">
      <c r="A73" s="99" t="s">
        <v>21</v>
      </c>
      <c r="B73" s="100"/>
      <c r="C73" s="101">
        <f>C70+C71-C72</f>
        <v>0</v>
      </c>
    </row>
    <row r="74" spans="1:3" ht="15">
      <c r="A74" s="78" t="s">
        <v>27</v>
      </c>
      <c r="B74" s="79"/>
      <c r="C74" s="80"/>
    </row>
    <row r="75" spans="1:3" ht="15">
      <c r="A75" s="81" t="s">
        <v>14</v>
      </c>
      <c r="B75" s="82"/>
      <c r="C75" s="102">
        <f>C52-C61-C70</f>
        <v>0</v>
      </c>
    </row>
    <row r="76" spans="1:3" ht="15.75" thickBot="1">
      <c r="A76" s="103" t="s">
        <v>21</v>
      </c>
      <c r="B76" s="104"/>
      <c r="C76" s="105">
        <f>C59-C68-C73</f>
        <v>0</v>
      </c>
    </row>
    <row r="91" spans="1:5" ht="15">
      <c r="A91" s="106" t="s">
        <v>31</v>
      </c>
      <c r="B91" s="107"/>
      <c r="C91" s="107"/>
      <c r="D91" s="107"/>
      <c r="E91" s="107"/>
    </row>
    <row r="92" spans="1:5" ht="14.25" thickBot="1">
      <c r="A92" s="108"/>
      <c r="B92" s="109"/>
      <c r="C92" s="109"/>
      <c r="D92" s="109"/>
      <c r="E92" s="109"/>
    </row>
    <row r="93" spans="1:5" ht="177" customHeight="1" thickBot="1">
      <c r="A93" s="110" t="s">
        <v>32</v>
      </c>
      <c r="B93" s="111" t="s">
        <v>33</v>
      </c>
      <c r="C93" s="111" t="s">
        <v>34</v>
      </c>
      <c r="D93" s="111" t="s">
        <v>35</v>
      </c>
      <c r="E93" s="112" t="s">
        <v>36</v>
      </c>
    </row>
    <row r="94" spans="1:5" ht="14.25" thickBot="1">
      <c r="A94" s="113" t="s">
        <v>13</v>
      </c>
      <c r="B94" s="114"/>
      <c r="C94" s="114"/>
      <c r="D94" s="114"/>
      <c r="E94" s="115"/>
    </row>
    <row r="95" spans="1:5" ht="25.5">
      <c r="A95" s="116" t="s">
        <v>37</v>
      </c>
      <c r="B95" s="117"/>
      <c r="C95" s="117"/>
      <c r="D95" s="117"/>
      <c r="E95" s="118">
        <f>B95+C95+D95</f>
        <v>0</v>
      </c>
    </row>
    <row r="96" spans="1:5">
      <c r="A96" s="119" t="s">
        <v>25</v>
      </c>
      <c r="B96" s="120">
        <f>SUM(B97:B98)</f>
        <v>0</v>
      </c>
      <c r="C96" s="120">
        <f>SUM(C97:C98)</f>
        <v>0</v>
      </c>
      <c r="D96" s="120">
        <f>SUM(D97:D98)</f>
        <v>0</v>
      </c>
      <c r="E96" s="121">
        <f>SUM(E97:E98)</f>
        <v>0</v>
      </c>
    </row>
    <row r="97" spans="1:5">
      <c r="A97" s="122" t="s">
        <v>38</v>
      </c>
      <c r="B97" s="123"/>
      <c r="C97" s="123"/>
      <c r="D97" s="123"/>
      <c r="E97" s="124">
        <f>B97+C97+D97</f>
        <v>0</v>
      </c>
    </row>
    <row r="98" spans="1:5">
      <c r="A98" s="122" t="s">
        <v>39</v>
      </c>
      <c r="B98" s="123"/>
      <c r="C98" s="123"/>
      <c r="D98" s="123"/>
      <c r="E98" s="124">
        <f>B98+C98+D98</f>
        <v>0</v>
      </c>
    </row>
    <row r="99" spans="1:5">
      <c r="A99" s="119" t="s">
        <v>26</v>
      </c>
      <c r="B99" s="120">
        <f>SUM(B100:B102)</f>
        <v>0</v>
      </c>
      <c r="C99" s="120">
        <f>SUM(C100:C102)</f>
        <v>0</v>
      </c>
      <c r="D99" s="120">
        <f>SUM(D100:D102)</f>
        <v>0</v>
      </c>
      <c r="E99" s="121">
        <f>SUM(E100:E102)</f>
        <v>0</v>
      </c>
    </row>
    <row r="100" spans="1:5">
      <c r="A100" s="122" t="s">
        <v>40</v>
      </c>
      <c r="B100" s="123"/>
      <c r="C100" s="123"/>
      <c r="D100" s="123"/>
      <c r="E100" s="124">
        <f>B100+C100+D100</f>
        <v>0</v>
      </c>
    </row>
    <row r="101" spans="1:5">
      <c r="A101" s="122" t="s">
        <v>41</v>
      </c>
      <c r="B101" s="123"/>
      <c r="C101" s="123"/>
      <c r="D101" s="123"/>
      <c r="E101" s="124">
        <f>B101+C101+D101</f>
        <v>0</v>
      </c>
    </row>
    <row r="102" spans="1:5">
      <c r="A102" s="125" t="s">
        <v>42</v>
      </c>
      <c r="B102" s="123"/>
      <c r="C102" s="123"/>
      <c r="D102" s="123"/>
      <c r="E102" s="124">
        <f>B102+C102+D102</f>
        <v>0</v>
      </c>
    </row>
    <row r="103" spans="1:5" ht="14.25" thickBot="1">
      <c r="A103" s="126" t="s">
        <v>43</v>
      </c>
      <c r="B103" s="127">
        <f>B95+B96-B99</f>
        <v>0</v>
      </c>
      <c r="C103" s="127">
        <f>C95+C96-C99</f>
        <v>0</v>
      </c>
      <c r="D103" s="127">
        <f>D95+D96-D99</f>
        <v>0</v>
      </c>
      <c r="E103" s="128">
        <f>E95+E96-E99</f>
        <v>0</v>
      </c>
    </row>
    <row r="104" spans="1:5" ht="14.25" thickBot="1">
      <c r="A104" s="129" t="s">
        <v>44</v>
      </c>
      <c r="B104" s="109"/>
      <c r="C104" s="109"/>
      <c r="D104" s="109"/>
      <c r="E104" s="130"/>
    </row>
    <row r="105" spans="1:5">
      <c r="A105" s="116" t="s">
        <v>45</v>
      </c>
      <c r="B105" s="117"/>
      <c r="C105" s="117"/>
      <c r="D105" s="117"/>
      <c r="E105" s="118">
        <f>B105+C105+D105</f>
        <v>0</v>
      </c>
    </row>
    <row r="106" spans="1:5">
      <c r="A106" s="119" t="s">
        <v>25</v>
      </c>
      <c r="B106" s="131"/>
      <c r="C106" s="131"/>
      <c r="D106" s="131"/>
      <c r="E106" s="132">
        <f>B106+C106+D106</f>
        <v>0</v>
      </c>
    </row>
    <row r="107" spans="1:5">
      <c r="A107" s="119" t="s">
        <v>26</v>
      </c>
      <c r="B107" s="131"/>
      <c r="C107" s="131"/>
      <c r="D107" s="131"/>
      <c r="E107" s="132">
        <f>B107+C107+D107</f>
        <v>0</v>
      </c>
    </row>
    <row r="108" spans="1:5" ht="14.25" thickBot="1">
      <c r="A108" s="126" t="s">
        <v>46</v>
      </c>
      <c r="B108" s="127">
        <f>B105+B106-B107</f>
        <v>0</v>
      </c>
      <c r="C108" s="127">
        <f>C105+C106-C107</f>
        <v>0</v>
      </c>
      <c r="D108" s="127">
        <f>D105+D106-D107</f>
        <v>0</v>
      </c>
      <c r="E108" s="128">
        <f>E105+E106-E107</f>
        <v>0</v>
      </c>
    </row>
    <row r="109" spans="1:5">
      <c r="A109" s="133" t="s">
        <v>14</v>
      </c>
      <c r="B109" s="134">
        <f>B95-B105</f>
        <v>0</v>
      </c>
      <c r="C109" s="134">
        <f t="shared" ref="C109:E109" si="10">C95-C105</f>
        <v>0</v>
      </c>
      <c r="D109" s="134">
        <f t="shared" si="10"/>
        <v>0</v>
      </c>
      <c r="E109" s="134">
        <f t="shared" si="10"/>
        <v>0</v>
      </c>
    </row>
    <row r="110" spans="1:5" ht="14.25" thickBot="1">
      <c r="A110" s="135" t="s">
        <v>21</v>
      </c>
      <c r="B110" s="136">
        <f>B103-B108</f>
        <v>0</v>
      </c>
      <c r="C110" s="136">
        <f t="shared" ref="C110:E110" si="11">C103-C108</f>
        <v>0</v>
      </c>
      <c r="D110" s="136">
        <f t="shared" si="11"/>
        <v>0</v>
      </c>
      <c r="E110" s="136">
        <f t="shared" si="11"/>
        <v>0</v>
      </c>
    </row>
    <row r="111" spans="1:5">
      <c r="A111" s="137"/>
      <c r="B111" s="138"/>
      <c r="C111" s="138"/>
      <c r="D111" s="138"/>
      <c r="E111" s="138"/>
    </row>
    <row r="112" spans="1:5">
      <c r="A112" s="137"/>
      <c r="B112" s="138"/>
      <c r="C112" s="138"/>
      <c r="D112" s="138"/>
      <c r="E112" s="138"/>
    </row>
    <row r="113" spans="1:5">
      <c r="A113" s="137"/>
      <c r="B113" s="138"/>
      <c r="C113" s="138"/>
      <c r="D113" s="138"/>
      <c r="E113" s="138"/>
    </row>
    <row r="114" spans="1:5">
      <c r="A114" s="137"/>
      <c r="B114" s="138"/>
      <c r="C114" s="138"/>
      <c r="D114" s="138"/>
      <c r="E114" s="138"/>
    </row>
    <row r="115" spans="1:5">
      <c r="A115" s="137"/>
      <c r="B115" s="138"/>
      <c r="C115" s="138"/>
      <c r="D115" s="138"/>
      <c r="E115" s="138"/>
    </row>
    <row r="116" spans="1:5">
      <c r="A116" s="137"/>
      <c r="B116" s="138"/>
      <c r="C116" s="138"/>
      <c r="D116" s="138"/>
      <c r="E116" s="138"/>
    </row>
    <row r="117" spans="1:5">
      <c r="A117" s="137"/>
      <c r="B117" s="138"/>
      <c r="C117" s="138"/>
      <c r="D117" s="138"/>
      <c r="E117" s="138"/>
    </row>
    <row r="118" spans="1:5">
      <c r="A118" s="137"/>
      <c r="B118" s="138"/>
      <c r="C118" s="138"/>
      <c r="D118" s="138"/>
      <c r="E118" s="138"/>
    </row>
    <row r="119" spans="1:5">
      <c r="A119" s="137"/>
      <c r="B119" s="138"/>
      <c r="C119" s="138"/>
      <c r="D119" s="138"/>
      <c r="E119" s="138"/>
    </row>
    <row r="120" spans="1:5">
      <c r="A120" s="137"/>
      <c r="B120" s="138"/>
      <c r="C120" s="138"/>
      <c r="D120" s="138"/>
      <c r="E120" s="138"/>
    </row>
    <row r="121" spans="1:5">
      <c r="A121" s="137"/>
      <c r="B121" s="138"/>
      <c r="C121" s="138"/>
      <c r="D121" s="138"/>
      <c r="E121" s="138"/>
    </row>
    <row r="122" spans="1:5">
      <c r="A122" s="137"/>
      <c r="B122" s="138"/>
      <c r="C122" s="138"/>
      <c r="D122" s="138"/>
      <c r="E122" s="138"/>
    </row>
    <row r="123" spans="1:5">
      <c r="A123" s="137"/>
      <c r="B123" s="138"/>
      <c r="C123" s="138"/>
      <c r="D123" s="138"/>
      <c r="E123" s="138"/>
    </row>
    <row r="124" spans="1:5">
      <c r="A124" s="137"/>
      <c r="B124" s="138"/>
      <c r="C124" s="138"/>
      <c r="D124" s="138"/>
      <c r="E124" s="138"/>
    </row>
    <row r="125" spans="1:5" ht="36" customHeight="1"/>
    <row r="126" spans="1:5" ht="36.75" customHeight="1">
      <c r="A126" s="12" t="s">
        <v>47</v>
      </c>
      <c r="B126" s="139"/>
      <c r="C126" s="139"/>
    </row>
    <row r="127" spans="1:5">
      <c r="A127" s="140"/>
      <c r="B127" s="141"/>
      <c r="C127" s="141"/>
    </row>
    <row r="128" spans="1:5">
      <c r="A128" s="142" t="s">
        <v>48</v>
      </c>
      <c r="B128" s="142" t="s">
        <v>14</v>
      </c>
      <c r="C128" s="142" t="s">
        <v>21</v>
      </c>
    </row>
    <row r="129" spans="1:9">
      <c r="A129" s="143" t="s">
        <v>49</v>
      </c>
      <c r="B129" s="144"/>
      <c r="C129" s="144"/>
    </row>
    <row r="130" spans="1:9">
      <c r="A130" s="145" t="s">
        <v>50</v>
      </c>
      <c r="B130" s="145"/>
      <c r="C130" s="145"/>
    </row>
    <row r="131" spans="1:9">
      <c r="A131" s="146" t="s">
        <v>51</v>
      </c>
      <c r="B131" s="147"/>
      <c r="C131" s="148"/>
    </row>
    <row r="132" spans="1:9">
      <c r="A132" s="149"/>
      <c r="B132" s="150"/>
      <c r="C132" s="151"/>
    </row>
    <row r="133" spans="1:9">
      <c r="A133" s="149"/>
      <c r="B133" s="150"/>
      <c r="C133" s="151"/>
    </row>
    <row r="134" spans="1:9" ht="15">
      <c r="A134" s="12" t="s">
        <v>52</v>
      </c>
      <c r="B134" s="139"/>
      <c r="C134" s="139"/>
      <c r="D134" s="152"/>
      <c r="E134" s="152"/>
      <c r="F134" s="152"/>
      <c r="G134" s="152"/>
    </row>
    <row r="135" spans="1:9" ht="14.25" thickBot="1">
      <c r="A135" s="153"/>
      <c r="B135" s="154"/>
      <c r="C135" s="154"/>
    </row>
    <row r="136" spans="1:9" ht="13.5" customHeight="1">
      <c r="A136" s="155"/>
      <c r="B136" s="156" t="s">
        <v>53</v>
      </c>
      <c r="C136" s="157"/>
      <c r="D136" s="157"/>
      <c r="E136" s="157"/>
      <c r="F136" s="158"/>
      <c r="G136" s="156" t="s">
        <v>54</v>
      </c>
      <c r="H136" s="157"/>
      <c r="I136" s="158"/>
    </row>
    <row r="137" spans="1:9" ht="38.25">
      <c r="A137" s="159"/>
      <c r="B137" s="160" t="s">
        <v>55</v>
      </c>
      <c r="C137" s="161" t="s">
        <v>56</v>
      </c>
      <c r="D137" s="161" t="s">
        <v>57</v>
      </c>
      <c r="E137" s="161" t="s">
        <v>58</v>
      </c>
      <c r="F137" s="162" t="s">
        <v>59</v>
      </c>
      <c r="G137" s="163" t="s">
        <v>60</v>
      </c>
      <c r="H137" s="164" t="s">
        <v>61</v>
      </c>
      <c r="I137" s="165" t="s">
        <v>62</v>
      </c>
    </row>
    <row r="138" spans="1:9">
      <c r="A138" s="166" t="s">
        <v>14</v>
      </c>
      <c r="B138" s="167"/>
      <c r="C138" s="168"/>
      <c r="D138" s="168"/>
      <c r="E138" s="169"/>
      <c r="F138" s="170"/>
      <c r="G138" s="171"/>
      <c r="H138" s="168"/>
      <c r="I138" s="172"/>
    </row>
    <row r="139" spans="1:9" ht="24">
      <c r="A139" s="173" t="s">
        <v>63</v>
      </c>
      <c r="B139" s="174"/>
      <c r="C139" s="175"/>
      <c r="D139" s="175"/>
      <c r="E139" s="169"/>
      <c r="F139" s="170"/>
      <c r="G139" s="171"/>
      <c r="H139" s="175"/>
      <c r="I139" s="176"/>
    </row>
    <row r="140" spans="1:9" ht="36.75" thickBot="1">
      <c r="A140" s="177" t="s">
        <v>64</v>
      </c>
      <c r="B140" s="178"/>
      <c r="C140" s="179"/>
      <c r="D140" s="179"/>
      <c r="E140" s="169"/>
      <c r="F140" s="170"/>
      <c r="G140" s="171"/>
      <c r="H140" s="179"/>
      <c r="I140" s="180"/>
    </row>
    <row r="141" spans="1:9" ht="15.75" thickBot="1">
      <c r="A141" s="181" t="s">
        <v>21</v>
      </c>
      <c r="B141" s="182">
        <f t="shared" ref="B141:I141" si="12">B138+B139-B140</f>
        <v>0</v>
      </c>
      <c r="C141" s="183">
        <f t="shared" si="12"/>
        <v>0</v>
      </c>
      <c r="D141" s="183">
        <f t="shared" si="12"/>
        <v>0</v>
      </c>
      <c r="E141" s="184">
        <f t="shared" si="12"/>
        <v>0</v>
      </c>
      <c r="F141" s="185">
        <f t="shared" si="12"/>
        <v>0</v>
      </c>
      <c r="G141" s="186">
        <f t="shared" si="12"/>
        <v>0</v>
      </c>
      <c r="H141" s="187">
        <f t="shared" si="12"/>
        <v>0</v>
      </c>
      <c r="I141" s="188">
        <f t="shared" si="12"/>
        <v>0</v>
      </c>
    </row>
    <row r="144" spans="1:9" ht="15">
      <c r="A144" s="12" t="s">
        <v>65</v>
      </c>
      <c r="B144" s="139"/>
      <c r="C144" s="139"/>
    </row>
    <row r="145" spans="1:3" ht="14.25" thickBot="1">
      <c r="A145" s="153"/>
      <c r="B145" s="154"/>
      <c r="C145" s="154"/>
    </row>
    <row r="146" spans="1:3">
      <c r="A146" s="189" t="s">
        <v>48</v>
      </c>
      <c r="B146" s="190" t="s">
        <v>14</v>
      </c>
      <c r="C146" s="191" t="s">
        <v>21</v>
      </c>
    </row>
    <row r="147" spans="1:3" ht="26.25" thickBot="1">
      <c r="A147" s="192" t="s">
        <v>66</v>
      </c>
      <c r="B147" s="193"/>
      <c r="C147" s="194"/>
    </row>
    <row r="168" spans="1:4" ht="48.75" customHeight="1">
      <c r="A168" s="12" t="s">
        <v>67</v>
      </c>
      <c r="B168" s="139"/>
      <c r="C168" s="139"/>
      <c r="D168" s="152"/>
    </row>
    <row r="169" spans="1:4" ht="14.25" thickBot="1">
      <c r="A169" s="195"/>
      <c r="B169" s="196"/>
      <c r="C169" s="196"/>
    </row>
    <row r="170" spans="1:4">
      <c r="A170" s="197" t="s">
        <v>32</v>
      </c>
      <c r="B170" s="198"/>
      <c r="C170" s="190" t="s">
        <v>14</v>
      </c>
      <c r="D170" s="191" t="s">
        <v>21</v>
      </c>
    </row>
    <row r="171" spans="1:4" ht="66" customHeight="1">
      <c r="A171" s="199" t="s">
        <v>68</v>
      </c>
      <c r="B171" s="200"/>
      <c r="C171" s="201">
        <f>C173+SUM(C174:C177)</f>
        <v>0</v>
      </c>
      <c r="D171" s="202">
        <f>D173+SUM(D174:D177)</f>
        <v>0</v>
      </c>
    </row>
    <row r="172" spans="1:4">
      <c r="A172" s="203" t="s">
        <v>50</v>
      </c>
      <c r="B172" s="204"/>
      <c r="C172" s="205"/>
      <c r="D172" s="206"/>
    </row>
    <row r="173" spans="1:4">
      <c r="A173" s="207" t="s">
        <v>5</v>
      </c>
      <c r="B173" s="208"/>
      <c r="C173" s="147"/>
      <c r="D173" s="209"/>
    </row>
    <row r="174" spans="1:4">
      <c r="A174" s="210" t="s">
        <v>7</v>
      </c>
      <c r="B174" s="211"/>
      <c r="C174" s="144"/>
      <c r="D174" s="212"/>
    </row>
    <row r="175" spans="1:4">
      <c r="A175" s="210" t="s">
        <v>8</v>
      </c>
      <c r="B175" s="211"/>
      <c r="C175" s="144"/>
      <c r="D175" s="212"/>
    </row>
    <row r="176" spans="1:4">
      <c r="A176" s="210" t="s">
        <v>9</v>
      </c>
      <c r="B176" s="211"/>
      <c r="C176" s="144"/>
      <c r="D176" s="212"/>
    </row>
    <row r="177" spans="1:4">
      <c r="A177" s="210" t="s">
        <v>10</v>
      </c>
      <c r="B177" s="211"/>
      <c r="C177" s="144"/>
      <c r="D177" s="212"/>
    </row>
    <row r="213" spans="1:9">
      <c r="A213" s="213" t="s">
        <v>69</v>
      </c>
      <c r="B213" s="214"/>
      <c r="C213" s="214"/>
      <c r="D213" s="214"/>
      <c r="E213" s="214"/>
      <c r="F213" s="214"/>
      <c r="G213" s="214"/>
      <c r="H213" s="214"/>
      <c r="I213" s="214"/>
    </row>
    <row r="214" spans="1:9" ht="16.5" thickBot="1">
      <c r="A214" s="215"/>
      <c r="B214" s="216"/>
      <c r="C214" s="216"/>
      <c r="D214" s="216"/>
      <c r="E214" s="216" t="s">
        <v>70</v>
      </c>
      <c r="F214" s="217"/>
      <c r="G214" s="217"/>
      <c r="H214" s="217"/>
      <c r="I214" s="217"/>
    </row>
    <row r="215" spans="1:9" ht="96" customHeight="1" thickBot="1">
      <c r="A215" s="218" t="s">
        <v>71</v>
      </c>
      <c r="B215" s="219"/>
      <c r="C215" s="220" t="s">
        <v>72</v>
      </c>
      <c r="D215" s="221" t="s">
        <v>73</v>
      </c>
      <c r="E215" s="220" t="s">
        <v>74</v>
      </c>
      <c r="F215" s="222" t="s">
        <v>75</v>
      </c>
      <c r="G215" s="220" t="s">
        <v>76</v>
      </c>
      <c r="H215" s="220" t="s">
        <v>77</v>
      </c>
      <c r="I215" s="223" t="s">
        <v>78</v>
      </c>
    </row>
    <row r="216" spans="1:9" ht="26.25" customHeight="1">
      <c r="A216" s="224"/>
      <c r="B216" s="225" t="s">
        <v>21</v>
      </c>
      <c r="C216" s="226"/>
      <c r="D216" s="227"/>
      <c r="E216" s="226"/>
      <c r="F216" s="227"/>
      <c r="G216" s="226"/>
      <c r="H216" s="226"/>
      <c r="I216" s="228"/>
    </row>
    <row r="217" spans="1:9" ht="15" customHeight="1">
      <c r="A217" s="229"/>
      <c r="B217" s="230" t="s">
        <v>79</v>
      </c>
      <c r="C217" s="231"/>
      <c r="D217" s="232"/>
      <c r="E217" s="231"/>
      <c r="F217" s="232"/>
      <c r="G217" s="231"/>
      <c r="H217" s="231"/>
      <c r="I217" s="233"/>
    </row>
    <row r="218" spans="1:9">
      <c r="A218" s="234" t="s">
        <v>80</v>
      </c>
      <c r="B218" s="235"/>
      <c r="C218" s="236"/>
      <c r="D218" s="237"/>
      <c r="E218" s="238"/>
      <c r="F218" s="237"/>
      <c r="G218" s="238"/>
      <c r="H218" s="238"/>
      <c r="I218" s="239"/>
    </row>
    <row r="219" spans="1:9">
      <c r="A219" s="234" t="s">
        <v>81</v>
      </c>
      <c r="B219" s="235"/>
      <c r="C219" s="236"/>
      <c r="D219" s="237"/>
      <c r="E219" s="238"/>
      <c r="F219" s="237"/>
      <c r="G219" s="238"/>
      <c r="H219" s="238"/>
      <c r="I219" s="239"/>
    </row>
    <row r="220" spans="1:9" ht="14.25" thickBot="1">
      <c r="A220" s="240" t="s">
        <v>82</v>
      </c>
      <c r="B220" s="241"/>
      <c r="C220" s="242"/>
      <c r="D220" s="243"/>
      <c r="E220" s="244"/>
      <c r="F220" s="243"/>
      <c r="G220" s="244"/>
      <c r="H220" s="244"/>
      <c r="I220" s="245"/>
    </row>
    <row r="221" spans="1:9" ht="14.25" thickBot="1">
      <c r="A221" s="246"/>
      <c r="B221" s="247" t="s">
        <v>83</v>
      </c>
      <c r="C221" s="248"/>
      <c r="D221" s="248"/>
      <c r="E221" s="249">
        <f>SUM(E218:E220)</f>
        <v>0</v>
      </c>
      <c r="F221" s="249">
        <f>SUM(F218:F220)</f>
        <v>0</v>
      </c>
      <c r="G221" s="249">
        <f>SUM(G218:G220)</f>
        <v>0</v>
      </c>
      <c r="H221" s="248"/>
      <c r="I221" s="248"/>
    </row>
    <row r="222" spans="1:9" ht="93" customHeight="1" thickBot="1">
      <c r="A222" s="218" t="s">
        <v>71</v>
      </c>
      <c r="B222" s="250"/>
      <c r="C222" s="220" t="s">
        <v>72</v>
      </c>
      <c r="D222" s="221" t="s">
        <v>73</v>
      </c>
      <c r="E222" s="220" t="s">
        <v>74</v>
      </c>
      <c r="F222" s="222" t="s">
        <v>75</v>
      </c>
      <c r="G222" s="220" t="s">
        <v>76</v>
      </c>
      <c r="H222" s="220" t="s">
        <v>84</v>
      </c>
      <c r="I222" s="223" t="s">
        <v>85</v>
      </c>
    </row>
    <row r="223" spans="1:9" ht="33" customHeight="1" thickBot="1">
      <c r="A223" s="251"/>
      <c r="B223" s="252" t="s">
        <v>14</v>
      </c>
      <c r="C223" s="253"/>
      <c r="D223" s="254"/>
      <c r="E223" s="253"/>
      <c r="F223" s="254"/>
      <c r="G223" s="253"/>
      <c r="H223" s="253"/>
      <c r="I223" s="255"/>
    </row>
    <row r="224" spans="1:9">
      <c r="A224" s="229"/>
      <c r="B224" s="230" t="s">
        <v>79</v>
      </c>
      <c r="C224" s="231"/>
      <c r="D224" s="232"/>
      <c r="E224" s="231"/>
      <c r="F224" s="232"/>
      <c r="G224" s="231"/>
      <c r="H224" s="231"/>
      <c r="I224" s="233"/>
    </row>
    <row r="225" spans="1:9">
      <c r="A225" s="234" t="s">
        <v>80</v>
      </c>
      <c r="B225" s="235"/>
      <c r="C225" s="236"/>
      <c r="D225" s="237"/>
      <c r="E225" s="238"/>
      <c r="F225" s="237"/>
      <c r="G225" s="238"/>
      <c r="H225" s="238"/>
      <c r="I225" s="239"/>
    </row>
    <row r="226" spans="1:9">
      <c r="A226" s="234" t="s">
        <v>81</v>
      </c>
      <c r="B226" s="235"/>
      <c r="C226" s="236"/>
      <c r="D226" s="237"/>
      <c r="E226" s="238"/>
      <c r="F226" s="237"/>
      <c r="G226" s="238"/>
      <c r="H226" s="238"/>
      <c r="I226" s="239"/>
    </row>
    <row r="227" spans="1:9" ht="14.25" thickBot="1">
      <c r="A227" s="240" t="s">
        <v>82</v>
      </c>
      <c r="B227" s="241"/>
      <c r="C227" s="242"/>
      <c r="D227" s="243"/>
      <c r="E227" s="244"/>
      <c r="F227" s="243"/>
      <c r="G227" s="244"/>
      <c r="H227" s="244"/>
      <c r="I227" s="245"/>
    </row>
    <row r="228" spans="1:9" ht="14.25" thickBot="1">
      <c r="A228" s="256"/>
      <c r="B228" s="247" t="s">
        <v>83</v>
      </c>
      <c r="C228" s="248"/>
      <c r="D228" s="257"/>
      <c r="E228" s="249">
        <f>SUM(E225:E227)</f>
        <v>0</v>
      </c>
      <c r="F228" s="249">
        <f>SUM(F225:F227)</f>
        <v>0</v>
      </c>
      <c r="G228" s="249">
        <f>SUM(G225:G227)</f>
        <v>0</v>
      </c>
      <c r="H228" s="248"/>
      <c r="I228" s="258"/>
    </row>
    <row r="232" spans="1:9" ht="15">
      <c r="A232" s="259" t="s">
        <v>86</v>
      </c>
      <c r="B232" s="260"/>
      <c r="C232" s="260"/>
      <c r="D232" s="260"/>
      <c r="E232" s="260"/>
      <c r="F232" s="260"/>
      <c r="G232" s="260"/>
      <c r="H232" s="260"/>
      <c r="I232" s="260"/>
    </row>
    <row r="233" spans="1:9" ht="14.25" thickBot="1">
      <c r="A233" s="261"/>
      <c r="B233" s="215"/>
      <c r="C233" s="215"/>
      <c r="D233" s="215"/>
      <c r="E233" s="261"/>
      <c r="F233" s="261"/>
      <c r="G233" s="261"/>
      <c r="H233" s="261"/>
      <c r="I233" s="261"/>
    </row>
    <row r="234" spans="1:9" ht="14.25" thickBot="1">
      <c r="A234" s="262" t="s">
        <v>87</v>
      </c>
      <c r="B234" s="263"/>
      <c r="C234" s="263"/>
      <c r="D234" s="264"/>
      <c r="E234" s="265" t="s">
        <v>14</v>
      </c>
      <c r="F234" s="266" t="s">
        <v>88</v>
      </c>
      <c r="G234" s="267"/>
      <c r="H234" s="268"/>
      <c r="I234" s="269" t="s">
        <v>21</v>
      </c>
    </row>
    <row r="235" spans="1:9" ht="14.25" thickBot="1">
      <c r="A235" s="270"/>
      <c r="B235" s="271"/>
      <c r="C235" s="271"/>
      <c r="D235" s="272"/>
      <c r="E235" s="273"/>
      <c r="F235" s="274" t="s">
        <v>25</v>
      </c>
      <c r="G235" s="275" t="s">
        <v>89</v>
      </c>
      <c r="H235" s="274" t="s">
        <v>90</v>
      </c>
      <c r="I235" s="276"/>
    </row>
    <row r="236" spans="1:9">
      <c r="A236" s="277">
        <v>1</v>
      </c>
      <c r="B236" s="278" t="s">
        <v>57</v>
      </c>
      <c r="C236" s="279"/>
      <c r="D236" s="280"/>
      <c r="E236" s="281"/>
      <c r="F236" s="282"/>
      <c r="G236" s="282"/>
      <c r="H236" s="282"/>
      <c r="I236" s="283">
        <f>E236+F236-G236-H236</f>
        <v>0</v>
      </c>
    </row>
    <row r="237" spans="1:9">
      <c r="A237" s="284"/>
      <c r="B237" s="285" t="s">
        <v>91</v>
      </c>
      <c r="C237" s="286"/>
      <c r="D237" s="287"/>
      <c r="E237" s="288"/>
      <c r="F237" s="253"/>
      <c r="G237" s="253"/>
      <c r="H237" s="253"/>
      <c r="I237" s="289">
        <f>E237+F237-G237-H237</f>
        <v>0</v>
      </c>
    </row>
    <row r="238" spans="1:9">
      <c r="A238" s="290" t="s">
        <v>92</v>
      </c>
      <c r="B238" s="291" t="s">
        <v>93</v>
      </c>
      <c r="C238" s="292"/>
      <c r="D238" s="293"/>
      <c r="E238" s="294">
        <v>6326.6</v>
      </c>
      <c r="F238" s="238"/>
      <c r="G238" s="295">
        <v>6326.6</v>
      </c>
      <c r="H238" s="238"/>
      <c r="I238" s="296">
        <f>E238+F238-G238-H238</f>
        <v>0</v>
      </c>
    </row>
    <row r="239" spans="1:9">
      <c r="A239" s="290"/>
      <c r="B239" s="285" t="s">
        <v>91</v>
      </c>
      <c r="C239" s="286"/>
      <c r="D239" s="287"/>
      <c r="E239" s="297"/>
      <c r="F239" s="238"/>
      <c r="G239" s="238"/>
      <c r="H239" s="238"/>
      <c r="I239" s="298">
        <f>E239+F239-G239-H239</f>
        <v>0</v>
      </c>
    </row>
    <row r="240" spans="1:9" ht="14.25" thickBot="1">
      <c r="A240" s="299" t="s">
        <v>94</v>
      </c>
      <c r="B240" s="291" t="s">
        <v>95</v>
      </c>
      <c r="C240" s="292"/>
      <c r="D240" s="293"/>
      <c r="E240" s="294"/>
      <c r="F240" s="238"/>
      <c r="G240" s="238"/>
      <c r="H240" s="238"/>
      <c r="I240" s="300">
        <f>E240+F240-G240-H240</f>
        <v>0</v>
      </c>
    </row>
    <row r="241" spans="1:9" ht="14.25" thickBot="1">
      <c r="A241" s="301" t="s">
        <v>96</v>
      </c>
      <c r="B241" s="302"/>
      <c r="C241" s="302"/>
      <c r="D241" s="303"/>
      <c r="E241" s="304">
        <f>E236+E238+E240</f>
        <v>6326.6</v>
      </c>
      <c r="F241" s="304">
        <f>F236+F238+F240</f>
        <v>0</v>
      </c>
      <c r="G241" s="304">
        <f>G236+G238+G240</f>
        <v>6326.6</v>
      </c>
      <c r="H241" s="304">
        <f>H236+H238+H240</f>
        <v>0</v>
      </c>
      <c r="I241" s="305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6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6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6"/>
      <c r="B245" s="2"/>
      <c r="C245" s="2"/>
      <c r="D245" s="2"/>
      <c r="E245" s="2"/>
      <c r="F245" s="2"/>
      <c r="G245" s="2"/>
      <c r="H245" s="2"/>
      <c r="I245" s="2"/>
    </row>
    <row r="246" spans="1:9">
      <c r="A246" s="306"/>
      <c r="B246" s="2"/>
      <c r="C246" s="2"/>
      <c r="D246" s="2"/>
      <c r="E246" s="2"/>
      <c r="F246" s="2"/>
      <c r="G246" s="2"/>
      <c r="H246" s="2"/>
      <c r="I246" s="2"/>
    </row>
    <row r="247" spans="1:9">
      <c r="A247" s="306"/>
      <c r="B247" s="2"/>
      <c r="C247" s="2"/>
      <c r="D247" s="2"/>
      <c r="E247" s="2"/>
      <c r="F247" s="2"/>
      <c r="G247" s="2"/>
      <c r="H247" s="2"/>
      <c r="I247" s="2"/>
    </row>
    <row r="248" spans="1:9">
      <c r="A248" s="306"/>
      <c r="B248" s="2"/>
      <c r="C248" s="2"/>
      <c r="D248" s="2"/>
      <c r="E248" s="2"/>
      <c r="F248" s="2"/>
      <c r="G248" s="2"/>
      <c r="H248" s="2"/>
      <c r="I248" s="2"/>
    </row>
    <row r="249" spans="1:9">
      <c r="A249" s="306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7" t="s">
        <v>99</v>
      </c>
      <c r="B250" s="307"/>
      <c r="C250" s="307"/>
      <c r="D250" s="307"/>
      <c r="E250" s="307"/>
      <c r="F250" s="307"/>
      <c r="G250" s="307"/>
    </row>
    <row r="251" spans="1:9" ht="14.25" thickBot="1">
      <c r="A251" s="308"/>
      <c r="B251" s="261"/>
      <c r="C251" s="261"/>
      <c r="D251" s="261"/>
      <c r="E251" s="261"/>
      <c r="F251" s="261"/>
      <c r="G251" s="261"/>
    </row>
    <row r="252" spans="1:9" ht="26.25" thickBot="1">
      <c r="A252" s="309" t="s">
        <v>100</v>
      </c>
      <c r="B252" s="310"/>
      <c r="C252" s="311" t="s">
        <v>101</v>
      </c>
      <c r="D252" s="221" t="s">
        <v>102</v>
      </c>
      <c r="E252" s="312" t="s">
        <v>103</v>
      </c>
      <c r="F252" s="221" t="s">
        <v>104</v>
      </c>
      <c r="G252" s="313" t="s">
        <v>105</v>
      </c>
    </row>
    <row r="253" spans="1:9" ht="26.25" customHeight="1">
      <c r="A253" s="314" t="s">
        <v>106</v>
      </c>
      <c r="B253" s="315"/>
      <c r="C253" s="316"/>
      <c r="D253" s="316"/>
      <c r="E253" s="316"/>
      <c r="F253" s="316"/>
      <c r="G253" s="317">
        <f>C253+D253-E253-F253</f>
        <v>0</v>
      </c>
    </row>
    <row r="254" spans="1:9" ht="25.5" customHeight="1">
      <c r="A254" s="318" t="s">
        <v>107</v>
      </c>
      <c r="B254" s="319"/>
      <c r="C254" s="320"/>
      <c r="D254" s="320"/>
      <c r="E254" s="320"/>
      <c r="F254" s="320"/>
      <c r="G254" s="321">
        <f t="shared" ref="G254:G261" si="13">C254+D254-E254-F254</f>
        <v>0</v>
      </c>
    </row>
    <row r="255" spans="1:9">
      <c r="A255" s="318" t="s">
        <v>108</v>
      </c>
      <c r="B255" s="319"/>
      <c r="C255" s="320"/>
      <c r="D255" s="320"/>
      <c r="E255" s="320"/>
      <c r="F255" s="320"/>
      <c r="G255" s="321">
        <f t="shared" si="13"/>
        <v>0</v>
      </c>
    </row>
    <row r="256" spans="1:9">
      <c r="A256" s="318" t="s">
        <v>109</v>
      </c>
      <c r="B256" s="319"/>
      <c r="C256" s="320"/>
      <c r="D256" s="320"/>
      <c r="E256" s="320"/>
      <c r="F256" s="320"/>
      <c r="G256" s="321">
        <f t="shared" si="13"/>
        <v>0</v>
      </c>
    </row>
    <row r="257" spans="1:7" ht="38.25" customHeight="1">
      <c r="A257" s="318" t="s">
        <v>110</v>
      </c>
      <c r="B257" s="319"/>
      <c r="C257" s="320"/>
      <c r="D257" s="320"/>
      <c r="E257" s="320"/>
      <c r="F257" s="320"/>
      <c r="G257" s="321">
        <f t="shared" si="13"/>
        <v>0</v>
      </c>
    </row>
    <row r="258" spans="1:7" ht="25.5" customHeight="1">
      <c r="A258" s="322" t="s">
        <v>111</v>
      </c>
      <c r="B258" s="319"/>
      <c r="C258" s="320"/>
      <c r="D258" s="320"/>
      <c r="E258" s="320"/>
      <c r="F258" s="320"/>
      <c r="G258" s="321">
        <f t="shared" si="13"/>
        <v>0</v>
      </c>
    </row>
    <row r="259" spans="1:7">
      <c r="A259" s="322" t="s">
        <v>112</v>
      </c>
      <c r="B259" s="319"/>
      <c r="C259" s="320"/>
      <c r="D259" s="320"/>
      <c r="E259" s="320"/>
      <c r="F259" s="320"/>
      <c r="G259" s="321">
        <f t="shared" si="13"/>
        <v>0</v>
      </c>
    </row>
    <row r="260" spans="1:7" ht="24.75" customHeight="1">
      <c r="A260" s="322" t="s">
        <v>113</v>
      </c>
      <c r="B260" s="319"/>
      <c r="C260" s="320"/>
      <c r="D260" s="320"/>
      <c r="E260" s="320"/>
      <c r="F260" s="320"/>
      <c r="G260" s="321">
        <f t="shared" si="13"/>
        <v>0</v>
      </c>
    </row>
    <row r="261" spans="1:7" ht="27.75" customHeight="1" thickBot="1">
      <c r="A261" s="323" t="s">
        <v>114</v>
      </c>
      <c r="B261" s="324"/>
      <c r="C261" s="325"/>
      <c r="D261" s="325"/>
      <c r="E261" s="325"/>
      <c r="F261" s="325"/>
      <c r="G261" s="326">
        <f t="shared" si="13"/>
        <v>0</v>
      </c>
    </row>
    <row r="262" spans="1:7">
      <c r="A262" s="327" t="s">
        <v>115</v>
      </c>
      <c r="B262" s="315"/>
      <c r="C262" s="328">
        <f>SUM(C263:C282)</f>
        <v>0</v>
      </c>
      <c r="D262" s="328">
        <f>SUM(D263:D282)</f>
        <v>0</v>
      </c>
      <c r="E262" s="328">
        <f>SUM(E263:E282)</f>
        <v>0</v>
      </c>
      <c r="F262" s="328">
        <f>SUM(F263:F282)</f>
        <v>0</v>
      </c>
      <c r="G262" s="329">
        <f>SUM(G263:G282)</f>
        <v>0</v>
      </c>
    </row>
    <row r="263" spans="1:7">
      <c r="A263" s="330" t="s">
        <v>116</v>
      </c>
      <c r="B263" s="319"/>
      <c r="C263" s="331"/>
      <c r="D263" s="331"/>
      <c r="E263" s="332"/>
      <c r="F263" s="332"/>
      <c r="G263" s="321">
        <f t="shared" ref="G263:G282" si="14">C263+D263-E263-F263</f>
        <v>0</v>
      </c>
    </row>
    <row r="264" spans="1:7">
      <c r="A264" s="330" t="s">
        <v>117</v>
      </c>
      <c r="B264" s="319"/>
      <c r="C264" s="331"/>
      <c r="D264" s="331"/>
      <c r="E264" s="332"/>
      <c r="F264" s="332"/>
      <c r="G264" s="321">
        <f t="shared" si="14"/>
        <v>0</v>
      </c>
    </row>
    <row r="265" spans="1:7" ht="13.5" customHeight="1">
      <c r="A265" s="330" t="s">
        <v>118</v>
      </c>
      <c r="B265" s="319"/>
      <c r="C265" s="331"/>
      <c r="D265" s="331"/>
      <c r="E265" s="332"/>
      <c r="F265" s="332"/>
      <c r="G265" s="321">
        <f t="shared" si="14"/>
        <v>0</v>
      </c>
    </row>
    <row r="266" spans="1:7" ht="40.15" customHeight="1">
      <c r="A266" s="330" t="s">
        <v>119</v>
      </c>
      <c r="B266" s="319"/>
      <c r="C266" s="331"/>
      <c r="D266" s="331"/>
      <c r="E266" s="332"/>
      <c r="F266" s="332"/>
      <c r="G266" s="321">
        <f t="shared" si="14"/>
        <v>0</v>
      </c>
    </row>
    <row r="267" spans="1:7">
      <c r="A267" s="333" t="s">
        <v>120</v>
      </c>
      <c r="B267" s="319"/>
      <c r="C267" s="331"/>
      <c r="D267" s="331"/>
      <c r="E267" s="332"/>
      <c r="F267" s="332"/>
      <c r="G267" s="321">
        <f t="shared" si="14"/>
        <v>0</v>
      </c>
    </row>
    <row r="268" spans="1:7">
      <c r="A268" s="333" t="s">
        <v>121</v>
      </c>
      <c r="B268" s="319"/>
      <c r="C268" s="331"/>
      <c r="D268" s="331"/>
      <c r="E268" s="332"/>
      <c r="F268" s="332"/>
      <c r="G268" s="321">
        <f t="shared" si="14"/>
        <v>0</v>
      </c>
    </row>
    <row r="269" spans="1:7">
      <c r="A269" s="333" t="s">
        <v>122</v>
      </c>
      <c r="B269" s="319"/>
      <c r="C269" s="331"/>
      <c r="D269" s="331"/>
      <c r="E269" s="332"/>
      <c r="F269" s="332"/>
      <c r="G269" s="321">
        <f t="shared" si="14"/>
        <v>0</v>
      </c>
    </row>
    <row r="270" spans="1:7" ht="30.6" customHeight="1">
      <c r="A270" s="333" t="s">
        <v>123</v>
      </c>
      <c r="B270" s="319"/>
      <c r="C270" s="331"/>
      <c r="D270" s="331"/>
      <c r="E270" s="332"/>
      <c r="F270" s="332"/>
      <c r="G270" s="321">
        <f t="shared" si="14"/>
        <v>0</v>
      </c>
    </row>
    <row r="271" spans="1:7">
      <c r="A271" s="333" t="s">
        <v>124</v>
      </c>
      <c r="B271" s="319"/>
      <c r="C271" s="331"/>
      <c r="D271" s="331"/>
      <c r="E271" s="332"/>
      <c r="F271" s="332"/>
      <c r="G271" s="321">
        <f t="shared" si="14"/>
        <v>0</v>
      </c>
    </row>
    <row r="272" spans="1:7">
      <c r="A272" s="333" t="s">
        <v>125</v>
      </c>
      <c r="B272" s="319"/>
      <c r="C272" s="331"/>
      <c r="D272" s="331"/>
      <c r="E272" s="332"/>
      <c r="F272" s="332"/>
      <c r="G272" s="321">
        <f t="shared" si="14"/>
        <v>0</v>
      </c>
    </row>
    <row r="273" spans="1:7">
      <c r="A273" s="333" t="s">
        <v>126</v>
      </c>
      <c r="B273" s="319"/>
      <c r="C273" s="331"/>
      <c r="D273" s="331"/>
      <c r="E273" s="332"/>
      <c r="F273" s="332"/>
      <c r="G273" s="321">
        <f t="shared" si="14"/>
        <v>0</v>
      </c>
    </row>
    <row r="274" spans="1:7">
      <c r="A274" s="333" t="s">
        <v>127</v>
      </c>
      <c r="B274" s="319"/>
      <c r="C274" s="331"/>
      <c r="D274" s="331"/>
      <c r="E274" s="332"/>
      <c r="F274" s="332"/>
      <c r="G274" s="321">
        <f t="shared" si="14"/>
        <v>0</v>
      </c>
    </row>
    <row r="275" spans="1:7">
      <c r="A275" s="333" t="s">
        <v>128</v>
      </c>
      <c r="B275" s="319"/>
      <c r="C275" s="331"/>
      <c r="D275" s="331"/>
      <c r="E275" s="332"/>
      <c r="F275" s="332"/>
      <c r="G275" s="321">
        <f t="shared" si="14"/>
        <v>0</v>
      </c>
    </row>
    <row r="276" spans="1:7">
      <c r="A276" s="334" t="s">
        <v>129</v>
      </c>
      <c r="B276" s="319"/>
      <c r="C276" s="331"/>
      <c r="D276" s="331"/>
      <c r="E276" s="332"/>
      <c r="F276" s="332"/>
      <c r="G276" s="321">
        <f>C276+D276-E276-F276</f>
        <v>0</v>
      </c>
    </row>
    <row r="277" spans="1:7">
      <c r="A277" s="334" t="s">
        <v>130</v>
      </c>
      <c r="B277" s="319"/>
      <c r="C277" s="331"/>
      <c r="D277" s="331"/>
      <c r="E277" s="332"/>
      <c r="F277" s="332"/>
      <c r="G277" s="321">
        <f>C277+D277-E277-F277</f>
        <v>0</v>
      </c>
    </row>
    <row r="278" spans="1:7">
      <c r="A278" s="330" t="s">
        <v>131</v>
      </c>
      <c r="B278" s="319"/>
      <c r="C278" s="331"/>
      <c r="D278" s="331"/>
      <c r="E278" s="332"/>
      <c r="F278" s="332"/>
      <c r="G278" s="321">
        <f t="shared" si="14"/>
        <v>0</v>
      </c>
    </row>
    <row r="279" spans="1:7">
      <c r="A279" s="330" t="s">
        <v>132</v>
      </c>
      <c r="B279" s="319"/>
      <c r="C279" s="331"/>
      <c r="D279" s="331"/>
      <c r="E279" s="332"/>
      <c r="F279" s="332"/>
      <c r="G279" s="321">
        <f t="shared" si="14"/>
        <v>0</v>
      </c>
    </row>
    <row r="280" spans="1:7">
      <c r="A280" s="334" t="s">
        <v>133</v>
      </c>
      <c r="B280" s="319"/>
      <c r="C280" s="331"/>
      <c r="D280" s="331"/>
      <c r="E280" s="332"/>
      <c r="F280" s="332"/>
      <c r="G280" s="321">
        <f t="shared" si="14"/>
        <v>0</v>
      </c>
    </row>
    <row r="281" spans="1:7">
      <c r="A281" s="334" t="s">
        <v>134</v>
      </c>
      <c r="B281" s="319"/>
      <c r="C281" s="331"/>
      <c r="D281" s="331"/>
      <c r="E281" s="332"/>
      <c r="F281" s="332"/>
      <c r="G281" s="321">
        <f t="shared" si="14"/>
        <v>0</v>
      </c>
    </row>
    <row r="282" spans="1:7" ht="14.25" thickBot="1">
      <c r="A282" s="335" t="s">
        <v>135</v>
      </c>
      <c r="B282" s="324"/>
      <c r="C282" s="336"/>
      <c r="D282" s="336"/>
      <c r="E282" s="332"/>
      <c r="F282" s="332"/>
      <c r="G282" s="321">
        <f t="shared" si="14"/>
        <v>0</v>
      </c>
    </row>
    <row r="283" spans="1:7" ht="14.25" thickBot="1">
      <c r="A283" s="337" t="s">
        <v>136</v>
      </c>
      <c r="B283" s="338"/>
      <c r="C283" s="339">
        <f>SUM(C253:C262)</f>
        <v>0</v>
      </c>
      <c r="D283" s="339">
        <f>SUM(D253:D262)</f>
        <v>0</v>
      </c>
      <c r="E283" s="339">
        <f>SUM(E253:E262)</f>
        <v>0</v>
      </c>
      <c r="F283" s="339">
        <f>SUM(F253:F262)</f>
        <v>0</v>
      </c>
      <c r="G283" s="340">
        <f>SUM(G253:G262)</f>
        <v>0</v>
      </c>
    </row>
    <row r="284" spans="1:7">
      <c r="A284" s="341"/>
      <c r="B284" s="37"/>
      <c r="C284" s="342"/>
      <c r="D284" s="342"/>
      <c r="E284" s="342"/>
      <c r="F284" s="342"/>
      <c r="G284" s="342"/>
    </row>
    <row r="285" spans="1:7">
      <c r="A285" s="341"/>
      <c r="B285" s="37"/>
      <c r="C285" s="342"/>
      <c r="D285" s="342"/>
      <c r="E285" s="342"/>
      <c r="F285" s="342"/>
      <c r="G285" s="342"/>
    </row>
    <row r="286" spans="1:7">
      <c r="A286" s="341"/>
      <c r="B286" s="37"/>
      <c r="C286" s="342"/>
      <c r="D286" s="342"/>
      <c r="E286" s="342"/>
      <c r="F286" s="342"/>
      <c r="G286" s="342"/>
    </row>
    <row r="287" spans="1:7">
      <c r="A287" s="341"/>
      <c r="B287" s="37"/>
      <c r="C287" s="342"/>
      <c r="D287" s="342"/>
      <c r="E287" s="342"/>
      <c r="F287" s="342"/>
      <c r="G287" s="342"/>
    </row>
    <row r="288" spans="1:7">
      <c r="A288" s="341"/>
      <c r="B288" s="37"/>
      <c r="C288" s="342"/>
      <c r="D288" s="342"/>
      <c r="E288" s="342"/>
      <c r="F288" s="342"/>
      <c r="G288" s="342"/>
    </row>
    <row r="289" spans="1:7">
      <c r="A289" s="341"/>
      <c r="B289" s="37"/>
      <c r="C289" s="342"/>
      <c r="D289" s="342"/>
      <c r="E289" s="342"/>
      <c r="F289" s="342"/>
      <c r="G289" s="342"/>
    </row>
    <row r="290" spans="1:7" ht="14.25">
      <c r="A290" s="213" t="s">
        <v>137</v>
      </c>
      <c r="B290" s="213"/>
      <c r="C290" s="213"/>
    </row>
    <row r="291" spans="1:7" ht="15.75" thickBot="1">
      <c r="A291" s="343"/>
      <c r="B291" s="343"/>
      <c r="C291" s="343"/>
    </row>
    <row r="292" spans="1:7" ht="28.5" customHeight="1" thickBot="1">
      <c r="A292" s="337" t="s">
        <v>32</v>
      </c>
      <c r="B292" s="344"/>
      <c r="C292" s="222" t="s">
        <v>14</v>
      </c>
      <c r="D292" s="345" t="s">
        <v>21</v>
      </c>
    </row>
    <row r="293" spans="1:7" ht="14.25" thickBot="1">
      <c r="A293" s="337" t="s">
        <v>138</v>
      </c>
      <c r="B293" s="344"/>
      <c r="C293" s="346">
        <f>SUM(C294:C296)</f>
        <v>0</v>
      </c>
      <c r="D293" s="346">
        <f>SUM(D294:D296)</f>
        <v>0</v>
      </c>
    </row>
    <row r="294" spans="1:7">
      <c r="A294" s="347" t="s">
        <v>139</v>
      </c>
      <c r="B294" s="348"/>
      <c r="C294" s="349"/>
      <c r="D294" s="350"/>
    </row>
    <row r="295" spans="1:7">
      <c r="A295" s="351" t="s">
        <v>140</v>
      </c>
      <c r="B295" s="352"/>
      <c r="C295" s="353"/>
      <c r="D295" s="354"/>
    </row>
    <row r="296" spans="1:7" ht="14.25" thickBot="1">
      <c r="A296" s="355" t="s">
        <v>141</v>
      </c>
      <c r="B296" s="356"/>
      <c r="C296" s="353"/>
      <c r="D296" s="354"/>
    </row>
    <row r="297" spans="1:7" ht="26.25" customHeight="1" thickBot="1">
      <c r="A297" s="337" t="s">
        <v>142</v>
      </c>
      <c r="B297" s="344"/>
      <c r="C297" s="357">
        <f>SUM(C298:C300)</f>
        <v>0</v>
      </c>
      <c r="D297" s="358">
        <f>SUM(D298:D300)</f>
        <v>0</v>
      </c>
    </row>
    <row r="298" spans="1:7" ht="25.5" customHeight="1">
      <c r="A298" s="347" t="s">
        <v>139</v>
      </c>
      <c r="B298" s="348"/>
      <c r="C298" s="349"/>
      <c r="D298" s="350"/>
    </row>
    <row r="299" spans="1:7">
      <c r="A299" s="351" t="s">
        <v>140</v>
      </c>
      <c r="B299" s="352"/>
      <c r="C299" s="353"/>
      <c r="D299" s="354"/>
    </row>
    <row r="300" spans="1:7" ht="14.25" thickBot="1">
      <c r="A300" s="355" t="s">
        <v>141</v>
      </c>
      <c r="B300" s="356"/>
      <c r="C300" s="353"/>
      <c r="D300" s="354"/>
    </row>
    <row r="301" spans="1:7" ht="26.25" customHeight="1" thickBot="1">
      <c r="A301" s="337" t="s">
        <v>143</v>
      </c>
      <c r="B301" s="344"/>
      <c r="C301" s="359">
        <f>SUM(C302:C304)</f>
        <v>0</v>
      </c>
      <c r="D301" s="360">
        <f>SUM(D302:D304)</f>
        <v>0</v>
      </c>
    </row>
    <row r="302" spans="1:7" ht="16.149999999999999" customHeight="1">
      <c r="A302" s="347" t="s">
        <v>139</v>
      </c>
      <c r="B302" s="348"/>
      <c r="C302" s="349"/>
      <c r="D302" s="350"/>
    </row>
    <row r="303" spans="1:7">
      <c r="A303" s="351" t="s">
        <v>140</v>
      </c>
      <c r="B303" s="352"/>
      <c r="C303" s="353"/>
      <c r="D303" s="354"/>
    </row>
    <row r="304" spans="1:7" ht="14.25" thickBot="1">
      <c r="A304" s="355" t="s">
        <v>141</v>
      </c>
      <c r="B304" s="356"/>
      <c r="C304" s="353"/>
      <c r="D304" s="354"/>
    </row>
    <row r="305" spans="1:4" ht="14.25" thickBot="1">
      <c r="A305" s="337" t="s">
        <v>144</v>
      </c>
      <c r="B305" s="344"/>
      <c r="C305" s="361">
        <f>C297+C301</f>
        <v>0</v>
      </c>
      <c r="D305" s="360">
        <f>D297+D301</f>
        <v>0</v>
      </c>
    </row>
    <row r="308" spans="1:4" ht="60.75" customHeight="1">
      <c r="A308" s="213" t="s">
        <v>145</v>
      </c>
      <c r="B308" s="213"/>
      <c r="C308" s="213"/>
      <c r="D308" s="214"/>
    </row>
    <row r="309" spans="1:4" ht="14.25" thickBot="1">
      <c r="A309" s="362"/>
      <c r="B309" s="362"/>
      <c r="C309" s="362"/>
    </row>
    <row r="310" spans="1:4" ht="27.75" customHeight="1" thickBot="1">
      <c r="A310" s="363" t="s">
        <v>146</v>
      </c>
      <c r="B310" s="364"/>
      <c r="C310" s="222" t="s">
        <v>101</v>
      </c>
      <c r="D310" s="345" t="s">
        <v>105</v>
      </c>
    </row>
    <row r="311" spans="1:4" ht="25.5" customHeight="1">
      <c r="A311" s="365" t="s">
        <v>147</v>
      </c>
      <c r="B311" s="366"/>
      <c r="C311" s="367"/>
      <c r="D311" s="368"/>
    </row>
    <row r="312" spans="1:4" ht="26.25" customHeight="1" thickBot="1">
      <c r="A312" s="369" t="s">
        <v>148</v>
      </c>
      <c r="B312" s="370"/>
      <c r="C312" s="371"/>
      <c r="D312" s="350"/>
    </row>
    <row r="313" spans="1:4" ht="14.25" thickBot="1">
      <c r="A313" s="372" t="s">
        <v>136</v>
      </c>
      <c r="B313" s="373"/>
      <c r="C313" s="374">
        <f>SUM(C311:C312)</f>
        <v>0</v>
      </c>
      <c r="D313" s="375">
        <f>SUM(D311:D312)</f>
        <v>0</v>
      </c>
    </row>
    <row r="314" spans="1:4">
      <c r="A314" s="376"/>
      <c r="B314" s="376"/>
      <c r="C314" s="342"/>
      <c r="D314" s="342"/>
    </row>
    <row r="315" spans="1:4">
      <c r="A315" s="376"/>
      <c r="B315" s="376"/>
      <c r="C315" s="342"/>
      <c r="D315" s="342"/>
    </row>
    <row r="316" spans="1:4" ht="49.9" customHeight="1">
      <c r="A316" s="376"/>
      <c r="B316" s="376"/>
      <c r="C316" s="342"/>
      <c r="D316" s="342"/>
    </row>
    <row r="317" spans="1:4">
      <c r="A317" s="376"/>
      <c r="B317" s="376"/>
      <c r="C317" s="342"/>
      <c r="D317" s="342"/>
    </row>
    <row r="318" spans="1:4">
      <c r="A318" s="376"/>
      <c r="B318" s="376"/>
      <c r="C318" s="342"/>
      <c r="D318" s="342"/>
    </row>
    <row r="319" spans="1:4">
      <c r="A319" s="376"/>
      <c r="B319" s="376"/>
      <c r="C319" s="342"/>
      <c r="D319" s="342"/>
    </row>
    <row r="320" spans="1:4">
      <c r="A320" s="376"/>
      <c r="B320" s="376"/>
      <c r="C320" s="342"/>
      <c r="D320" s="342"/>
    </row>
    <row r="321" spans="1:5">
      <c r="A321" s="376"/>
      <c r="B321" s="376"/>
      <c r="C321" s="342"/>
      <c r="D321" s="342"/>
    </row>
    <row r="322" spans="1:5">
      <c r="A322" s="376"/>
      <c r="B322" s="376"/>
      <c r="C322" s="342"/>
      <c r="D322" s="342"/>
    </row>
    <row r="323" spans="1:5">
      <c r="A323" s="376"/>
      <c r="B323" s="376"/>
      <c r="C323" s="342"/>
      <c r="D323" s="342"/>
    </row>
    <row r="324" spans="1:5">
      <c r="A324" s="376"/>
      <c r="B324" s="376"/>
      <c r="C324" s="342"/>
      <c r="D324" s="342"/>
    </row>
    <row r="325" spans="1:5">
      <c r="A325" s="376"/>
      <c r="B325" s="376"/>
      <c r="C325" s="342"/>
      <c r="D325" s="342"/>
    </row>
    <row r="326" spans="1:5">
      <c r="A326" s="376"/>
      <c r="B326" s="376"/>
      <c r="C326" s="342"/>
      <c r="D326" s="342"/>
    </row>
    <row r="327" spans="1:5" ht="14.25">
      <c r="A327" s="213" t="s">
        <v>149</v>
      </c>
      <c r="B327" s="213"/>
      <c r="C327" s="213"/>
      <c r="D327" s="213"/>
      <c r="E327" s="213"/>
    </row>
    <row r="328" spans="1:5" ht="14.25" thickBot="1">
      <c r="A328" s="215"/>
      <c r="B328" s="377"/>
      <c r="C328" s="377"/>
      <c r="D328" s="377"/>
      <c r="E328" s="377"/>
    </row>
    <row r="329" spans="1:5" ht="36.6" customHeight="1" thickBot="1">
      <c r="A329" s="220" t="s">
        <v>150</v>
      </c>
      <c r="B329" s="378" t="s">
        <v>151</v>
      </c>
      <c r="C329" s="379"/>
      <c r="D329" s="309" t="s">
        <v>152</v>
      </c>
      <c r="E329" s="379"/>
    </row>
    <row r="330" spans="1:5" ht="14.25" thickBot="1">
      <c r="A330" s="380"/>
      <c r="B330" s="311" t="s">
        <v>153</v>
      </c>
      <c r="C330" s="312" t="s">
        <v>154</v>
      </c>
      <c r="D330" s="381" t="s">
        <v>155</v>
      </c>
      <c r="E330" s="312" t="s">
        <v>156</v>
      </c>
    </row>
    <row r="331" spans="1:5" ht="14.25" thickBot="1">
      <c r="A331" s="382" t="s">
        <v>157</v>
      </c>
      <c r="B331" s="378"/>
      <c r="C331" s="383"/>
      <c r="D331" s="383"/>
      <c r="E331" s="384"/>
    </row>
    <row r="332" spans="1:5">
      <c r="A332" s="385" t="s">
        <v>158</v>
      </c>
      <c r="B332" s="282"/>
      <c r="C332" s="282"/>
      <c r="D332" s="282"/>
      <c r="E332" s="282"/>
    </row>
    <row r="333" spans="1:5" ht="25.5">
      <c r="A333" s="385" t="s">
        <v>159</v>
      </c>
      <c r="B333" s="386"/>
      <c r="C333" s="386"/>
      <c r="D333" s="386"/>
      <c r="E333" s="386"/>
    </row>
    <row r="334" spans="1:5">
      <c r="A334" s="385" t="s">
        <v>160</v>
      </c>
      <c r="B334" s="386"/>
      <c r="C334" s="386"/>
      <c r="D334" s="386"/>
      <c r="E334" s="386"/>
    </row>
    <row r="335" spans="1:5">
      <c r="A335" s="385" t="s">
        <v>161</v>
      </c>
      <c r="B335" s="238"/>
      <c r="C335" s="238"/>
      <c r="D335" s="238"/>
      <c r="E335" s="238"/>
    </row>
    <row r="336" spans="1:5">
      <c r="A336" s="385" t="s">
        <v>82</v>
      </c>
      <c r="B336" s="238"/>
      <c r="C336" s="238"/>
      <c r="D336" s="238"/>
      <c r="E336" s="238"/>
    </row>
    <row r="337" spans="1:5" ht="14.25" thickBot="1">
      <c r="A337" s="387" t="s">
        <v>82</v>
      </c>
      <c r="B337" s="244"/>
      <c r="C337" s="244"/>
      <c r="D337" s="244"/>
      <c r="E337" s="244"/>
    </row>
    <row r="338" spans="1:5" ht="14.25" thickBot="1">
      <c r="A338" s="388" t="s">
        <v>136</v>
      </c>
      <c r="B338" s="249">
        <f>SUM(B332:B335)</f>
        <v>0</v>
      </c>
      <c r="C338" s="249">
        <f t="shared" ref="C338:E338" si="15">SUM(C332:C335)</f>
        <v>0</v>
      </c>
      <c r="D338" s="249">
        <f t="shared" si="15"/>
        <v>0</v>
      </c>
      <c r="E338" s="249">
        <f t="shared" si="15"/>
        <v>0</v>
      </c>
    </row>
    <row r="339" spans="1:5" ht="14.25" thickBot="1">
      <c r="A339" s="389" t="s">
        <v>162</v>
      </c>
      <c r="B339" s="378"/>
      <c r="C339" s="390"/>
      <c r="D339" s="390"/>
      <c r="E339" s="391"/>
    </row>
    <row r="340" spans="1:5">
      <c r="A340" s="392" t="s">
        <v>158</v>
      </c>
      <c r="B340" s="282"/>
      <c r="C340" s="282"/>
      <c r="D340" s="282"/>
      <c r="E340" s="282"/>
    </row>
    <row r="341" spans="1:5" ht="25.5">
      <c r="A341" s="385" t="s">
        <v>159</v>
      </c>
      <c r="B341" s="386"/>
      <c r="C341" s="386"/>
      <c r="D341" s="386"/>
      <c r="E341" s="386"/>
    </row>
    <row r="342" spans="1:5">
      <c r="A342" s="385" t="s">
        <v>160</v>
      </c>
      <c r="B342" s="386"/>
      <c r="C342" s="386"/>
      <c r="D342" s="386"/>
      <c r="E342" s="386"/>
    </row>
    <row r="343" spans="1:5">
      <c r="A343" s="385" t="s">
        <v>163</v>
      </c>
      <c r="B343" s="238"/>
      <c r="C343" s="238"/>
      <c r="D343" s="238"/>
      <c r="E343" s="238"/>
    </row>
    <row r="344" spans="1:5">
      <c r="A344" s="385" t="s">
        <v>82</v>
      </c>
      <c r="B344" s="238"/>
      <c r="C344" s="238"/>
      <c r="D344" s="238"/>
      <c r="E344" s="238"/>
    </row>
    <row r="345" spans="1:5">
      <c r="A345" s="387" t="s">
        <v>82</v>
      </c>
      <c r="B345" s="238"/>
      <c r="C345" s="238"/>
      <c r="D345" s="238"/>
      <c r="E345" s="238"/>
    </row>
    <row r="346" spans="1:5" ht="14.25" thickBot="1">
      <c r="A346" s="393" t="s">
        <v>136</v>
      </c>
      <c r="B346" s="394">
        <f>SUM(B340:B343)</f>
        <v>0</v>
      </c>
      <c r="C346" s="394">
        <f>SUM(C340:C343)</f>
        <v>0</v>
      </c>
      <c r="D346" s="394">
        <f>SUM(D340:D343)</f>
        <v>0</v>
      </c>
      <c r="E346" s="394">
        <f>SUM(E340:E343)</f>
        <v>0</v>
      </c>
    </row>
    <row r="374" spans="1:7" ht="49.5" customHeight="1">
      <c r="A374" s="213" t="s">
        <v>164</v>
      </c>
      <c r="B374" s="213"/>
      <c r="C374" s="213"/>
      <c r="D374" s="213"/>
      <c r="E374" s="213"/>
    </row>
    <row r="375" spans="1:7" ht="15" customHeight="1" thickBot="1">
      <c r="A375" s="395"/>
      <c r="B375" s="261"/>
      <c r="C375" s="261"/>
    </row>
    <row r="376" spans="1:7" ht="86.25" customHeight="1" thickBot="1">
      <c r="A376" s="218" t="s">
        <v>165</v>
      </c>
      <c r="B376" s="250"/>
      <c r="C376" s="222" t="s">
        <v>101</v>
      </c>
      <c r="D376" s="345" t="s">
        <v>21</v>
      </c>
      <c r="E376" s="345" t="s">
        <v>166</v>
      </c>
      <c r="G376" s="396"/>
    </row>
    <row r="377" spans="1:7" ht="25.5" customHeight="1">
      <c r="A377" s="397" t="s">
        <v>167</v>
      </c>
      <c r="B377" s="398"/>
      <c r="C377" s="399"/>
      <c r="D377" s="368"/>
      <c r="E377" s="368"/>
      <c r="G377" s="396"/>
    </row>
    <row r="378" spans="1:7" ht="14.25">
      <c r="A378" s="400" t="s">
        <v>168</v>
      </c>
      <c r="B378" s="401"/>
      <c r="C378" s="402"/>
      <c r="D378" s="354"/>
      <c r="E378" s="354"/>
      <c r="G378" s="396"/>
    </row>
    <row r="379" spans="1:7" ht="15" customHeight="1">
      <c r="A379" s="403" t="s">
        <v>169</v>
      </c>
      <c r="B379" s="404"/>
      <c r="C379" s="405"/>
      <c r="D379" s="406"/>
      <c r="E379" s="406"/>
      <c r="G379" s="407"/>
    </row>
    <row r="380" spans="1:7" ht="14.25">
      <c r="A380" s="408" t="s">
        <v>170</v>
      </c>
      <c r="B380" s="409"/>
      <c r="C380" s="402"/>
      <c r="D380" s="354"/>
      <c r="E380" s="354"/>
      <c r="G380" s="396"/>
    </row>
    <row r="381" spans="1:7" ht="14.25">
      <c r="A381" s="400" t="s">
        <v>171</v>
      </c>
      <c r="B381" s="401"/>
      <c r="C381" s="410"/>
      <c r="D381" s="411"/>
      <c r="E381" s="411"/>
      <c r="G381" s="396"/>
    </row>
    <row r="382" spans="1:7" ht="14.25">
      <c r="A382" s="400" t="s">
        <v>172</v>
      </c>
      <c r="B382" s="401"/>
      <c r="C382" s="410"/>
      <c r="D382" s="411"/>
      <c r="E382" s="411"/>
      <c r="G382" s="396"/>
    </row>
    <row r="383" spans="1:7" ht="27" customHeight="1">
      <c r="A383" s="400" t="s">
        <v>173</v>
      </c>
      <c r="B383" s="401"/>
      <c r="C383" s="412"/>
      <c r="D383" s="411"/>
      <c r="E383" s="411"/>
      <c r="G383" s="396"/>
    </row>
    <row r="384" spans="1:7">
      <c r="A384" s="400" t="s">
        <v>174</v>
      </c>
      <c r="B384" s="401"/>
      <c r="C384" s="413"/>
      <c r="D384" s="354"/>
      <c r="E384" s="354"/>
    </row>
    <row r="385" spans="1:5" ht="14.25" thickBot="1">
      <c r="A385" s="414" t="s">
        <v>17</v>
      </c>
      <c r="B385" s="415"/>
      <c r="C385" s="416"/>
      <c r="D385" s="417"/>
      <c r="E385" s="417"/>
    </row>
    <row r="386" spans="1:5" ht="14.25" thickBot="1">
      <c r="A386" s="418" t="s">
        <v>96</v>
      </c>
      <c r="B386" s="419"/>
      <c r="C386" s="420">
        <f>C377+C378+C380+C384</f>
        <v>0</v>
      </c>
      <c r="D386" s="421">
        <f>D377+D378+D380+D384</f>
        <v>0</v>
      </c>
      <c r="E386" s="422"/>
    </row>
    <row r="387" spans="1:5">
      <c r="A387" s="423"/>
      <c r="B387" s="423"/>
      <c r="C387" s="424"/>
      <c r="D387" s="424"/>
      <c r="E387" s="424"/>
    </row>
    <row r="388" spans="1:5">
      <c r="A388" s="423"/>
      <c r="B388" s="423"/>
      <c r="C388" s="424"/>
      <c r="D388" s="424"/>
      <c r="E388" s="424"/>
    </row>
    <row r="389" spans="1:5">
      <c r="A389" s="423"/>
      <c r="B389" s="423"/>
      <c r="C389" s="424"/>
      <c r="D389" s="424"/>
      <c r="E389" s="424"/>
    </row>
    <row r="390" spans="1:5">
      <c r="A390" s="423"/>
      <c r="B390" s="423"/>
      <c r="C390" s="424"/>
      <c r="D390" s="424"/>
      <c r="E390" s="424"/>
    </row>
    <row r="391" spans="1:5">
      <c r="A391" s="423"/>
      <c r="B391" s="423"/>
      <c r="C391" s="424"/>
      <c r="D391" s="424"/>
      <c r="E391" s="424"/>
    </row>
    <row r="392" spans="1:5">
      <c r="A392" s="423"/>
      <c r="B392" s="423"/>
      <c r="C392" s="424"/>
      <c r="D392" s="424"/>
      <c r="E392" s="424"/>
    </row>
    <row r="393" spans="1:5">
      <c r="A393" s="423"/>
      <c r="B393" s="423"/>
      <c r="C393" s="424"/>
      <c r="D393" s="424"/>
      <c r="E393" s="424"/>
    </row>
    <row r="394" spans="1:5">
      <c r="A394" s="423"/>
      <c r="B394" s="423"/>
      <c r="C394" s="424"/>
      <c r="D394" s="424"/>
      <c r="E394" s="424"/>
    </row>
    <row r="395" spans="1:5">
      <c r="A395" s="423"/>
      <c r="B395" s="423"/>
      <c r="C395" s="424"/>
      <c r="D395" s="424"/>
      <c r="E395" s="424"/>
    </row>
    <row r="396" spans="1:5">
      <c r="A396" s="423"/>
      <c r="B396" s="423"/>
      <c r="C396" s="424"/>
      <c r="D396" s="424"/>
      <c r="E396" s="424"/>
    </row>
    <row r="397" spans="1:5">
      <c r="A397" s="423"/>
      <c r="B397" s="423"/>
      <c r="C397" s="424"/>
      <c r="D397" s="424"/>
      <c r="E397" s="424"/>
    </row>
    <row r="398" spans="1:5">
      <c r="A398" s="423"/>
      <c r="B398" s="423"/>
      <c r="C398" s="424"/>
      <c r="D398" s="424"/>
      <c r="E398" s="424"/>
    </row>
    <row r="399" spans="1:5">
      <c r="A399" s="423"/>
      <c r="B399" s="423"/>
      <c r="C399" s="424"/>
      <c r="D399" s="424"/>
      <c r="E399" s="424"/>
    </row>
    <row r="400" spans="1:5">
      <c r="A400" s="423"/>
      <c r="B400" s="423"/>
      <c r="C400" s="424"/>
      <c r="D400" s="424"/>
      <c r="E400" s="424"/>
    </row>
    <row r="401" spans="1:5">
      <c r="A401" s="423"/>
      <c r="B401" s="423"/>
      <c r="C401" s="424"/>
      <c r="D401" s="424"/>
      <c r="E401" s="424"/>
    </row>
    <row r="402" spans="1:5">
      <c r="A402" s="423"/>
      <c r="B402" s="423"/>
      <c r="C402" s="424"/>
      <c r="D402" s="424"/>
      <c r="E402" s="424"/>
    </row>
    <row r="403" spans="1:5">
      <c r="A403" s="423"/>
      <c r="B403" s="423"/>
      <c r="C403" s="424"/>
      <c r="D403" s="424"/>
      <c r="E403" s="424"/>
    </row>
    <row r="404" spans="1:5">
      <c r="A404" s="423"/>
      <c r="B404" s="423"/>
      <c r="C404" s="424"/>
      <c r="D404" s="424"/>
      <c r="E404" s="424"/>
    </row>
    <row r="405" spans="1:5">
      <c r="A405" s="423"/>
      <c r="B405" s="423"/>
      <c r="C405" s="424"/>
      <c r="D405" s="424"/>
      <c r="E405" s="424"/>
    </row>
    <row r="406" spans="1:5">
      <c r="A406" s="423"/>
      <c r="B406" s="423"/>
      <c r="C406" s="424"/>
      <c r="D406" s="424"/>
      <c r="E406" s="424"/>
    </row>
    <row r="407" spans="1:5">
      <c r="A407" s="423"/>
      <c r="B407" s="423"/>
      <c r="C407" s="424"/>
      <c r="D407" s="424"/>
      <c r="E407" s="424"/>
    </row>
    <row r="408" spans="1:5">
      <c r="A408" s="423"/>
      <c r="B408" s="423"/>
      <c r="C408" s="424"/>
      <c r="D408" s="424"/>
      <c r="E408" s="424"/>
    </row>
    <row r="409" spans="1:5">
      <c r="A409" s="423"/>
      <c r="B409" s="423"/>
      <c r="C409" s="424"/>
      <c r="D409" s="424"/>
      <c r="E409" s="424"/>
    </row>
    <row r="410" spans="1:5">
      <c r="A410" s="423"/>
      <c r="B410" s="423"/>
      <c r="C410" s="424"/>
      <c r="D410" s="424"/>
      <c r="E410" s="424"/>
    </row>
    <row r="411" spans="1:5">
      <c r="A411" s="423"/>
      <c r="B411" s="423"/>
      <c r="C411" s="424"/>
      <c r="D411" s="424"/>
      <c r="E411" s="424"/>
    </row>
    <row r="412" spans="1:5">
      <c r="A412" s="423"/>
      <c r="B412" s="423"/>
      <c r="C412" s="424"/>
      <c r="D412" s="424"/>
      <c r="E412" s="424"/>
    </row>
    <row r="413" spans="1:5">
      <c r="A413" s="423"/>
      <c r="B413" s="423"/>
      <c r="C413" s="424"/>
      <c r="D413" s="424"/>
      <c r="E413" s="424"/>
    </row>
    <row r="414" spans="1:5">
      <c r="A414" s="423"/>
      <c r="B414" s="423"/>
      <c r="C414" s="424"/>
      <c r="D414" s="424"/>
      <c r="E414" s="424"/>
    </row>
    <row r="415" spans="1:5" ht="14.25">
      <c r="A415" s="307" t="s">
        <v>175</v>
      </c>
      <c r="B415" s="307"/>
      <c r="C415" s="307"/>
      <c r="D415" s="307"/>
    </row>
    <row r="416" spans="1:5" ht="14.25" thickBot="1">
      <c r="A416" s="308"/>
      <c r="B416" s="261"/>
      <c r="C416" s="261"/>
      <c r="D416" s="261"/>
    </row>
    <row r="417" spans="1:4" ht="25.5" customHeight="1" thickBot="1">
      <c r="A417" s="425" t="s">
        <v>100</v>
      </c>
      <c r="B417" s="426"/>
      <c r="C417" s="311" t="s">
        <v>101</v>
      </c>
      <c r="D417" s="313" t="s">
        <v>105</v>
      </c>
    </row>
    <row r="418" spans="1:4" ht="32.25" customHeight="1" thickBot="1">
      <c r="A418" s="427" t="s">
        <v>176</v>
      </c>
      <c r="B418" s="379"/>
      <c r="C418" s="428"/>
      <c r="D418" s="429"/>
    </row>
    <row r="419" spans="1:4" ht="14.25" thickBot="1">
      <c r="A419" s="427" t="s">
        <v>177</v>
      </c>
      <c r="B419" s="379"/>
      <c r="C419" s="428"/>
      <c r="D419" s="429"/>
    </row>
    <row r="420" spans="1:4" ht="14.25" thickBot="1">
      <c r="A420" s="427" t="s">
        <v>178</v>
      </c>
      <c r="B420" s="379"/>
      <c r="C420" s="428"/>
      <c r="D420" s="429"/>
    </row>
    <row r="421" spans="1:4" ht="25.5" customHeight="1" thickBot="1">
      <c r="A421" s="427" t="s">
        <v>179</v>
      </c>
      <c r="B421" s="379"/>
      <c r="C421" s="428"/>
      <c r="D421" s="429"/>
    </row>
    <row r="422" spans="1:4" ht="27" customHeight="1" thickBot="1">
      <c r="A422" s="427" t="s">
        <v>180</v>
      </c>
      <c r="B422" s="379"/>
      <c r="C422" s="428"/>
      <c r="D422" s="429"/>
    </row>
    <row r="423" spans="1:4" ht="14.25" thickBot="1">
      <c r="A423" s="430" t="s">
        <v>181</v>
      </c>
      <c r="B423" s="379"/>
      <c r="C423" s="428"/>
      <c r="D423" s="429"/>
    </row>
    <row r="424" spans="1:4" ht="29.25" customHeight="1" thickBot="1">
      <c r="A424" s="430" t="s">
        <v>182</v>
      </c>
      <c r="B424" s="379"/>
      <c r="C424" s="428"/>
      <c r="D424" s="429"/>
    </row>
    <row r="425" spans="1:4" ht="25.5" customHeight="1" thickBot="1">
      <c r="A425" s="430" t="s">
        <v>183</v>
      </c>
      <c r="B425" s="379"/>
      <c r="C425" s="428"/>
      <c r="D425" s="429"/>
    </row>
    <row r="426" spans="1:4" ht="14.25" thickBot="1">
      <c r="A426" s="430" t="s">
        <v>184</v>
      </c>
      <c r="B426" s="379"/>
      <c r="C426" s="431">
        <f>SUM(C427:C446)</f>
        <v>0</v>
      </c>
      <c r="D426" s="431">
        <f>SUM(D427:D446)</f>
        <v>0</v>
      </c>
    </row>
    <row r="427" spans="1:4">
      <c r="A427" s="432" t="s">
        <v>116</v>
      </c>
      <c r="B427" s="315"/>
      <c r="C427" s="433"/>
      <c r="D427" s="434"/>
    </row>
    <row r="428" spans="1:4">
      <c r="A428" s="330" t="s">
        <v>117</v>
      </c>
      <c r="B428" s="319"/>
      <c r="C428" s="435"/>
      <c r="D428" s="434"/>
    </row>
    <row r="429" spans="1:4">
      <c r="A429" s="333" t="s">
        <v>118</v>
      </c>
      <c r="B429" s="319"/>
      <c r="C429" s="435"/>
      <c r="D429" s="434"/>
    </row>
    <row r="430" spans="1:4" ht="38.450000000000003" customHeight="1">
      <c r="A430" s="330" t="s">
        <v>119</v>
      </c>
      <c r="B430" s="319"/>
      <c r="C430" s="435"/>
      <c r="D430" s="434"/>
    </row>
    <row r="431" spans="1:4">
      <c r="A431" s="333" t="s">
        <v>120</v>
      </c>
      <c r="B431" s="319"/>
      <c r="C431" s="435"/>
      <c r="D431" s="434"/>
    </row>
    <row r="432" spans="1:4">
      <c r="A432" s="333" t="s">
        <v>121</v>
      </c>
      <c r="B432" s="319"/>
      <c r="C432" s="435"/>
      <c r="D432" s="434"/>
    </row>
    <row r="433" spans="1:4">
      <c r="A433" s="333" t="s">
        <v>122</v>
      </c>
      <c r="B433" s="319"/>
      <c r="C433" s="435"/>
      <c r="D433" s="434"/>
    </row>
    <row r="434" spans="1:4" ht="24.6" customHeight="1">
      <c r="A434" s="333" t="s">
        <v>123</v>
      </c>
      <c r="B434" s="319"/>
      <c r="C434" s="331"/>
      <c r="D434" s="436"/>
    </row>
    <row r="435" spans="1:4">
      <c r="A435" s="333" t="s">
        <v>124</v>
      </c>
      <c r="B435" s="319"/>
      <c r="C435" s="331"/>
      <c r="D435" s="436"/>
    </row>
    <row r="436" spans="1:4">
      <c r="A436" s="333" t="s">
        <v>125</v>
      </c>
      <c r="B436" s="319"/>
      <c r="C436" s="331"/>
      <c r="D436" s="436"/>
    </row>
    <row r="437" spans="1:4">
      <c r="A437" s="333" t="s">
        <v>126</v>
      </c>
      <c r="B437" s="319"/>
      <c r="C437" s="331"/>
      <c r="D437" s="436"/>
    </row>
    <row r="438" spans="1:4">
      <c r="A438" s="333" t="s">
        <v>127</v>
      </c>
      <c r="B438" s="319"/>
      <c r="C438" s="331"/>
      <c r="D438" s="436"/>
    </row>
    <row r="439" spans="1:4">
      <c r="A439" s="333" t="s">
        <v>128</v>
      </c>
      <c r="B439" s="319"/>
      <c r="C439" s="331"/>
      <c r="D439" s="436"/>
    </row>
    <row r="440" spans="1:4">
      <c r="A440" s="334" t="s">
        <v>129</v>
      </c>
      <c r="B440" s="319"/>
      <c r="C440" s="331"/>
      <c r="D440" s="436"/>
    </row>
    <row r="441" spans="1:4">
      <c r="A441" s="334" t="s">
        <v>130</v>
      </c>
      <c r="B441" s="319"/>
      <c r="C441" s="331"/>
      <c r="D441" s="436"/>
    </row>
    <row r="442" spans="1:4" ht="27.6" customHeight="1">
      <c r="A442" s="330" t="s">
        <v>131</v>
      </c>
      <c r="B442" s="319"/>
      <c r="C442" s="331"/>
      <c r="D442" s="436"/>
    </row>
    <row r="443" spans="1:4" ht="30" customHeight="1">
      <c r="A443" s="330" t="s">
        <v>132</v>
      </c>
      <c r="B443" s="319"/>
      <c r="C443" s="331"/>
      <c r="D443" s="436"/>
    </row>
    <row r="444" spans="1:4">
      <c r="A444" s="334" t="s">
        <v>133</v>
      </c>
      <c r="B444" s="319"/>
      <c r="C444" s="331"/>
      <c r="D444" s="436"/>
    </row>
    <row r="445" spans="1:4">
      <c r="A445" s="334" t="s">
        <v>134</v>
      </c>
      <c r="B445" s="319"/>
      <c r="C445" s="331"/>
      <c r="D445" s="436"/>
    </row>
    <row r="446" spans="1:4" ht="14.25" thickBot="1">
      <c r="A446" s="335" t="s">
        <v>135</v>
      </c>
      <c r="B446" s="324"/>
      <c r="C446" s="336"/>
      <c r="D446" s="436"/>
    </row>
    <row r="447" spans="1:4" ht="14.25" thickBot="1">
      <c r="A447" s="337" t="s">
        <v>136</v>
      </c>
      <c r="B447" s="379"/>
      <c r="C447" s="360">
        <f>SUM(C418:C428)</f>
        <v>0</v>
      </c>
      <c r="D447" s="360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9" t="s">
        <v>185</v>
      </c>
      <c r="B455" s="259"/>
      <c r="C455" s="259"/>
    </row>
    <row r="456" spans="1:8" ht="12.75" customHeight="1" thickBot="1">
      <c r="A456" s="437"/>
      <c r="B456" s="261"/>
      <c r="C456" s="261"/>
    </row>
    <row r="457" spans="1:8" ht="26.25" customHeight="1" thickBot="1">
      <c r="A457" s="337" t="s">
        <v>186</v>
      </c>
      <c r="B457" s="438"/>
      <c r="C457" s="439" t="s">
        <v>14</v>
      </c>
      <c r="D457" s="313" t="s">
        <v>21</v>
      </c>
      <c r="G457" s="440"/>
      <c r="H457" s="440"/>
    </row>
    <row r="458" spans="1:8" ht="14.25" thickBot="1">
      <c r="A458" s="441" t="s">
        <v>187</v>
      </c>
      <c r="B458" s="442"/>
      <c r="C458" s="420">
        <f>SUM(C459:C468)</f>
        <v>98.11</v>
      </c>
      <c r="D458" s="443">
        <f>SUM(D459:D468)</f>
        <v>0</v>
      </c>
      <c r="G458" s="440"/>
      <c r="H458" s="440"/>
    </row>
    <row r="459" spans="1:8" ht="55.5" customHeight="1">
      <c r="A459" s="278" t="s">
        <v>188</v>
      </c>
      <c r="B459" s="280"/>
      <c r="C459" s="444"/>
      <c r="D459" s="445"/>
      <c r="G459" s="440"/>
      <c r="H459" s="440"/>
    </row>
    <row r="460" spans="1:8">
      <c r="A460" s="446" t="s">
        <v>189</v>
      </c>
      <c r="B460" s="447"/>
      <c r="C460" s="448"/>
      <c r="D460" s="449"/>
    </row>
    <row r="461" spans="1:8">
      <c r="A461" s="450" t="s">
        <v>190</v>
      </c>
      <c r="B461" s="451"/>
      <c r="C461" s="402"/>
      <c r="D461" s="452"/>
    </row>
    <row r="462" spans="1:8" ht="28.5" customHeight="1">
      <c r="A462" s="453" t="s">
        <v>191</v>
      </c>
      <c r="B462" s="454"/>
      <c r="C462" s="402"/>
      <c r="D462" s="452"/>
    </row>
    <row r="463" spans="1:8" ht="32.25" customHeight="1">
      <c r="A463" s="453" t="s">
        <v>192</v>
      </c>
      <c r="B463" s="454"/>
      <c r="C463" s="455">
        <v>98.11</v>
      </c>
      <c r="D463" s="452"/>
    </row>
    <row r="464" spans="1:8">
      <c r="A464" s="450" t="s">
        <v>193</v>
      </c>
      <c r="B464" s="451"/>
      <c r="C464" s="402"/>
      <c r="D464" s="452"/>
    </row>
    <row r="465" spans="1:4">
      <c r="A465" s="450" t="s">
        <v>194</v>
      </c>
      <c r="B465" s="451"/>
      <c r="C465" s="402"/>
      <c r="D465" s="452"/>
    </row>
    <row r="466" spans="1:4">
      <c r="A466" s="450" t="s">
        <v>195</v>
      </c>
      <c r="B466" s="451"/>
      <c r="C466" s="402"/>
      <c r="D466" s="452"/>
    </row>
    <row r="467" spans="1:4">
      <c r="A467" s="450" t="s">
        <v>196</v>
      </c>
      <c r="B467" s="451"/>
      <c r="C467" s="402"/>
      <c r="D467" s="452"/>
    </row>
    <row r="468" spans="1:4" ht="14.25" thickBot="1">
      <c r="A468" s="456" t="s">
        <v>17</v>
      </c>
      <c r="B468" s="457"/>
      <c r="C468" s="410"/>
      <c r="D468" s="458"/>
    </row>
    <row r="469" spans="1:4" ht="14.25" thickBot="1">
      <c r="A469" s="441" t="s">
        <v>197</v>
      </c>
      <c r="B469" s="442"/>
      <c r="C469" s="420">
        <f>SUM(C470:C479)</f>
        <v>6005.4299999999994</v>
      </c>
      <c r="D469" s="421">
        <f>SUM(D470:D479)</f>
        <v>3533.7900000000004</v>
      </c>
    </row>
    <row r="470" spans="1:4" ht="59.25" customHeight="1">
      <c r="A470" s="278" t="s">
        <v>188</v>
      </c>
      <c r="B470" s="280"/>
      <c r="C470" s="448"/>
      <c r="D470" s="449"/>
    </row>
    <row r="471" spans="1:4">
      <c r="A471" s="446" t="s">
        <v>189</v>
      </c>
      <c r="B471" s="447"/>
      <c r="C471" s="448"/>
      <c r="D471" s="449"/>
    </row>
    <row r="472" spans="1:4">
      <c r="A472" s="450" t="s">
        <v>190</v>
      </c>
      <c r="B472" s="451"/>
      <c r="C472" s="402"/>
      <c r="D472" s="452"/>
    </row>
    <row r="473" spans="1:4" ht="27.75" customHeight="1">
      <c r="A473" s="453" t="s">
        <v>191</v>
      </c>
      <c r="B473" s="454"/>
      <c r="C473" s="455">
        <v>295.49</v>
      </c>
      <c r="D473" s="452">
        <v>26.01</v>
      </c>
    </row>
    <row r="474" spans="1:4" ht="24.75" customHeight="1">
      <c r="A474" s="453" t="s">
        <v>192</v>
      </c>
      <c r="B474" s="454"/>
      <c r="C474" s="455">
        <v>5709.94</v>
      </c>
      <c r="D474" s="452">
        <v>3507.78</v>
      </c>
    </row>
    <row r="475" spans="1:4">
      <c r="A475" s="453" t="s">
        <v>193</v>
      </c>
      <c r="B475" s="454"/>
      <c r="C475" s="402"/>
      <c r="D475" s="452"/>
    </row>
    <row r="476" spans="1:4">
      <c r="A476" s="450" t="s">
        <v>194</v>
      </c>
      <c r="B476" s="451"/>
      <c r="C476" s="402"/>
      <c r="D476" s="452"/>
    </row>
    <row r="477" spans="1:4">
      <c r="A477" s="450" t="s">
        <v>198</v>
      </c>
      <c r="B477" s="451"/>
      <c r="C477" s="402"/>
      <c r="D477" s="452"/>
    </row>
    <row r="478" spans="1:4">
      <c r="A478" s="450" t="s">
        <v>196</v>
      </c>
      <c r="B478" s="451"/>
      <c r="C478" s="402"/>
      <c r="D478" s="452"/>
    </row>
    <row r="479" spans="1:4" ht="14.25" thickBot="1">
      <c r="A479" s="369" t="s">
        <v>17</v>
      </c>
      <c r="B479" s="370"/>
      <c r="C479" s="459"/>
      <c r="D479" s="460"/>
    </row>
    <row r="480" spans="1:4" ht="14.25" thickBot="1">
      <c r="A480" s="461" t="s">
        <v>12</v>
      </c>
      <c r="B480" s="462"/>
      <c r="C480" s="463">
        <f>C458+C469</f>
        <v>6103.5399999999991</v>
      </c>
      <c r="D480" s="305">
        <f>D458+D469</f>
        <v>3533.7900000000004</v>
      </c>
    </row>
    <row r="494" spans="1:5" ht="14.25">
      <c r="A494" s="307" t="s">
        <v>199</v>
      </c>
      <c r="B494" s="307"/>
      <c r="C494" s="307"/>
      <c r="D494" s="152"/>
      <c r="E494" s="152"/>
    </row>
    <row r="495" spans="1:5" ht="14.25" thickBot="1">
      <c r="A495" s="261"/>
      <c r="B495" s="261"/>
      <c r="C495" s="261"/>
      <c r="D495" s="2"/>
    </row>
    <row r="496" spans="1:5" ht="28.5" customHeight="1" thickBot="1">
      <c r="A496" s="464" t="s">
        <v>200</v>
      </c>
      <c r="B496" s="465"/>
      <c r="C496" s="466" t="s">
        <v>14</v>
      </c>
      <c r="D496" s="345" t="s">
        <v>105</v>
      </c>
    </row>
    <row r="497" spans="1:4">
      <c r="A497" s="467" t="s">
        <v>201</v>
      </c>
      <c r="B497" s="468"/>
      <c r="C497" s="300">
        <f>SUM(C498:C504)</f>
        <v>0</v>
      </c>
      <c r="D497" s="300">
        <f>SUM(D498:D504)</f>
        <v>0</v>
      </c>
    </row>
    <row r="498" spans="1:4">
      <c r="A498" s="469" t="s">
        <v>202</v>
      </c>
      <c r="B498" s="470"/>
      <c r="C498" s="471"/>
      <c r="D498" s="472"/>
    </row>
    <row r="499" spans="1:4">
      <c r="A499" s="469" t="s">
        <v>203</v>
      </c>
      <c r="B499" s="470"/>
      <c r="C499" s="471"/>
      <c r="D499" s="472"/>
    </row>
    <row r="500" spans="1:4" ht="27.75" customHeight="1">
      <c r="A500" s="333" t="s">
        <v>204</v>
      </c>
      <c r="B500" s="473"/>
      <c r="C500" s="471"/>
      <c r="D500" s="472"/>
    </row>
    <row r="501" spans="1:4">
      <c r="A501" s="333" t="s">
        <v>205</v>
      </c>
      <c r="B501" s="473"/>
      <c r="C501" s="471"/>
      <c r="D501" s="472"/>
    </row>
    <row r="502" spans="1:4" ht="17.25" customHeight="1">
      <c r="A502" s="333" t="s">
        <v>206</v>
      </c>
      <c r="B502" s="473"/>
      <c r="C502" s="471"/>
      <c r="D502" s="472"/>
    </row>
    <row r="503" spans="1:4" ht="16.5" customHeight="1">
      <c r="A503" s="333" t="s">
        <v>207</v>
      </c>
      <c r="B503" s="473"/>
      <c r="C503" s="471"/>
      <c r="D503" s="472"/>
    </row>
    <row r="504" spans="1:4">
      <c r="A504" s="333" t="s">
        <v>135</v>
      </c>
      <c r="B504" s="473"/>
      <c r="C504" s="471"/>
      <c r="D504" s="472"/>
    </row>
    <row r="505" spans="1:4">
      <c r="A505" s="474" t="s">
        <v>208</v>
      </c>
      <c r="B505" s="475"/>
      <c r="C505" s="300">
        <f>C506+C507+C509</f>
        <v>0</v>
      </c>
      <c r="D505" s="476">
        <f>D506+D507+D509</f>
        <v>0</v>
      </c>
    </row>
    <row r="506" spans="1:4">
      <c r="A506" s="334" t="s">
        <v>209</v>
      </c>
      <c r="B506" s="477"/>
      <c r="C506" s="478"/>
      <c r="D506" s="479"/>
    </row>
    <row r="507" spans="1:4">
      <c r="A507" s="334" t="s">
        <v>210</v>
      </c>
      <c r="B507" s="477"/>
      <c r="C507" s="478"/>
      <c r="D507" s="479"/>
    </row>
    <row r="508" spans="1:4">
      <c r="A508" s="334" t="s">
        <v>211</v>
      </c>
      <c r="B508" s="477"/>
      <c r="C508" s="478"/>
      <c r="D508" s="479"/>
    </row>
    <row r="509" spans="1:4" ht="14.25" thickBot="1">
      <c r="A509" s="480" t="s">
        <v>135</v>
      </c>
      <c r="B509" s="481"/>
      <c r="C509" s="478"/>
      <c r="D509" s="479"/>
    </row>
    <row r="510" spans="1:4" ht="14.25" thickBot="1">
      <c r="A510" s="461" t="s">
        <v>12</v>
      </c>
      <c r="B510" s="462"/>
      <c r="C510" s="305">
        <f>C497+C505</f>
        <v>0</v>
      </c>
      <c r="D510" s="305">
        <f>D497+D505</f>
        <v>0</v>
      </c>
    </row>
    <row r="513" spans="1:5" ht="26.25" customHeight="1">
      <c r="A513" s="213" t="s">
        <v>212</v>
      </c>
      <c r="B513" s="482"/>
      <c r="C513" s="482"/>
      <c r="D513" s="482"/>
    </row>
    <row r="514" spans="1:5" ht="14.25" thickBot="1">
      <c r="A514" s="261"/>
      <c r="B514" s="483"/>
      <c r="C514" s="261"/>
      <c r="D514" s="261"/>
    </row>
    <row r="515" spans="1:5" ht="30.75" customHeight="1" thickBot="1">
      <c r="A515" s="484"/>
      <c r="B515" s="485"/>
      <c r="C515" s="466" t="s">
        <v>101</v>
      </c>
      <c r="D515" s="345" t="s">
        <v>21</v>
      </c>
    </row>
    <row r="516" spans="1:5" ht="14.25" thickBot="1">
      <c r="A516" s="486" t="s">
        <v>213</v>
      </c>
      <c r="B516" s="487"/>
      <c r="C516" s="455">
        <v>12883.52</v>
      </c>
      <c r="D516" s="488">
        <v>12883.52</v>
      </c>
    </row>
    <row r="517" spans="1:5" ht="14.25" thickBot="1">
      <c r="A517" s="441" t="s">
        <v>96</v>
      </c>
      <c r="B517" s="442"/>
      <c r="C517" s="421">
        <f>SUM(C516:C516)</f>
        <v>12883.52</v>
      </c>
      <c r="D517" s="421">
        <f>SUM(D516:D516)</f>
        <v>12883.52</v>
      </c>
    </row>
    <row r="520" spans="1:5">
      <c r="A520" s="213" t="s">
        <v>214</v>
      </c>
      <c r="B520" s="482"/>
      <c r="C520" s="482"/>
      <c r="D520" s="482"/>
      <c r="E520" s="152"/>
    </row>
    <row r="521" spans="1:5" ht="14.25" thickBot="1">
      <c r="A521" s="261"/>
      <c r="B521" s="261"/>
      <c r="C521" s="261"/>
      <c r="D521" s="261"/>
      <c r="E521" s="2"/>
    </row>
    <row r="522" spans="1:5" ht="38.25" customHeight="1" thickBot="1">
      <c r="A522" s="363" t="s">
        <v>32</v>
      </c>
      <c r="B522" s="384"/>
      <c r="C522" s="220" t="s">
        <v>215</v>
      </c>
      <c r="D522" s="220" t="s">
        <v>216</v>
      </c>
      <c r="E522" s="2"/>
    </row>
    <row r="523" spans="1:5" ht="14.25" thickBot="1">
      <c r="A523" s="489" t="s">
        <v>217</v>
      </c>
      <c r="B523" s="438"/>
      <c r="C523" s="490">
        <v>184630</v>
      </c>
      <c r="D523" s="491">
        <v>114768.07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92" t="s">
        <v>218</v>
      </c>
      <c r="B525" s="493"/>
      <c r="C525" s="493"/>
      <c r="D525" s="152"/>
      <c r="E525" s="152"/>
    </row>
    <row r="537" spans="1:10" ht="14.25">
      <c r="A537" s="494" t="s">
        <v>219</v>
      </c>
      <c r="B537" s="494"/>
      <c r="C537" s="494"/>
      <c r="D537" s="494"/>
      <c r="E537" s="494"/>
      <c r="F537" s="494"/>
      <c r="G537" s="494"/>
      <c r="H537" s="494"/>
      <c r="I537" s="494"/>
    </row>
    <row r="539" spans="1:10" ht="14.25">
      <c r="A539" s="494" t="s">
        <v>220</v>
      </c>
      <c r="B539" s="494"/>
      <c r="C539" s="494"/>
      <c r="D539" s="494"/>
      <c r="E539" s="494"/>
      <c r="F539" s="494"/>
      <c r="G539" s="494"/>
      <c r="H539" s="494"/>
      <c r="I539" s="494"/>
    </row>
    <row r="540" spans="1:10" ht="17.25" thickBot="1">
      <c r="A540" s="495"/>
      <c r="B540" s="495"/>
      <c r="C540" s="495"/>
      <c r="D540" s="495"/>
      <c r="E540" s="495"/>
      <c r="F540" s="495"/>
      <c r="G540" s="495"/>
      <c r="H540" s="495"/>
      <c r="I540" s="496"/>
    </row>
    <row r="541" spans="1:10" ht="34.15" customHeight="1">
      <c r="A541" s="497" t="s">
        <v>221</v>
      </c>
      <c r="B541" s="498" t="s">
        <v>222</v>
      </c>
      <c r="C541" s="499"/>
      <c r="D541" s="499"/>
      <c r="E541" s="500" t="s">
        <v>58</v>
      </c>
      <c r="F541" s="499" t="s">
        <v>223</v>
      </c>
      <c r="G541" s="499"/>
      <c r="H541" s="499"/>
      <c r="I541" s="501" t="s">
        <v>83</v>
      </c>
      <c r="J541" s="502"/>
    </row>
    <row r="542" spans="1:10" ht="63.75">
      <c r="A542" s="503"/>
      <c r="B542" s="504" t="s">
        <v>224</v>
      </c>
      <c r="C542" s="505" t="s">
        <v>225</v>
      </c>
      <c r="D542" s="505" t="s">
        <v>62</v>
      </c>
      <c r="E542" s="505" t="s">
        <v>226</v>
      </c>
      <c r="F542" s="505" t="s">
        <v>224</v>
      </c>
      <c r="G542" s="505" t="s">
        <v>227</v>
      </c>
      <c r="H542" s="505" t="s">
        <v>228</v>
      </c>
      <c r="I542" s="506"/>
      <c r="J542" s="507"/>
    </row>
    <row r="543" spans="1:10" ht="25.5">
      <c r="A543" s="508" t="s">
        <v>37</v>
      </c>
      <c r="B543" s="509"/>
      <c r="C543" s="510"/>
      <c r="D543" s="510"/>
      <c r="E543" s="510"/>
      <c r="F543" s="510"/>
      <c r="G543" s="510"/>
      <c r="H543" s="510"/>
      <c r="I543" s="511"/>
      <c r="J543" s="342"/>
    </row>
    <row r="544" spans="1:10">
      <c r="A544" s="512" t="s">
        <v>25</v>
      </c>
      <c r="B544" s="513">
        <f t="shared" ref="B544:I544" si="16">SUM(B545:B547)</f>
        <v>0</v>
      </c>
      <c r="C544" s="514">
        <f t="shared" si="16"/>
        <v>0</v>
      </c>
      <c r="D544" s="514">
        <f t="shared" si="16"/>
        <v>0</v>
      </c>
      <c r="E544" s="514">
        <f t="shared" si="16"/>
        <v>0</v>
      </c>
      <c r="F544" s="514">
        <f t="shared" si="16"/>
        <v>0</v>
      </c>
      <c r="G544" s="514">
        <f t="shared" si="16"/>
        <v>0</v>
      </c>
      <c r="H544" s="514">
        <f t="shared" si="16"/>
        <v>0</v>
      </c>
      <c r="I544" s="515">
        <f t="shared" si="16"/>
        <v>0</v>
      </c>
      <c r="J544" s="341"/>
    </row>
    <row r="545" spans="1:10">
      <c r="A545" s="516" t="s">
        <v>229</v>
      </c>
      <c r="B545" s="517"/>
      <c r="C545" s="332"/>
      <c r="D545" s="332"/>
      <c r="E545" s="332"/>
      <c r="F545" s="332"/>
      <c r="G545" s="332"/>
      <c r="H545" s="332"/>
      <c r="I545" s="518"/>
      <c r="J545" s="519"/>
    </row>
    <row r="546" spans="1:10">
      <c r="A546" s="516" t="s">
        <v>230</v>
      </c>
      <c r="B546" s="517"/>
      <c r="C546" s="332"/>
      <c r="D546" s="332"/>
      <c r="E546" s="332"/>
      <c r="F546" s="332"/>
      <c r="G546" s="332"/>
      <c r="H546" s="332"/>
      <c r="I546" s="518"/>
      <c r="J546" s="519"/>
    </row>
    <row r="547" spans="1:10">
      <c r="A547" s="520" t="s">
        <v>231</v>
      </c>
      <c r="B547" s="517"/>
      <c r="C547" s="332"/>
      <c r="D547" s="332"/>
      <c r="E547" s="332"/>
      <c r="F547" s="332"/>
      <c r="G547" s="332"/>
      <c r="H547" s="332"/>
      <c r="I547" s="518"/>
      <c r="J547" s="519"/>
    </row>
    <row r="548" spans="1:10">
      <c r="A548" s="512" t="s">
        <v>26</v>
      </c>
      <c r="B548" s="521">
        <f t="shared" ref="B548:I548" si="17">SUM(B549:B552)</f>
        <v>0</v>
      </c>
      <c r="C548" s="522">
        <f t="shared" si="17"/>
        <v>0</v>
      </c>
      <c r="D548" s="522">
        <f t="shared" si="17"/>
        <v>0</v>
      </c>
      <c r="E548" s="522">
        <f t="shared" si="17"/>
        <v>0</v>
      </c>
      <c r="F548" s="522">
        <f t="shared" si="17"/>
        <v>0</v>
      </c>
      <c r="G548" s="522">
        <f t="shared" si="17"/>
        <v>0</v>
      </c>
      <c r="H548" s="522">
        <f t="shared" si="17"/>
        <v>0</v>
      </c>
      <c r="I548" s="321">
        <f t="shared" si="17"/>
        <v>0</v>
      </c>
      <c r="J548" s="342"/>
    </row>
    <row r="549" spans="1:10" ht="13.5" customHeight="1">
      <c r="A549" s="523" t="s">
        <v>232</v>
      </c>
      <c r="B549" s="517"/>
      <c r="C549" s="332"/>
      <c r="D549" s="332"/>
      <c r="E549" s="332"/>
      <c r="F549" s="332"/>
      <c r="G549" s="332"/>
      <c r="H549" s="332"/>
      <c r="I549" s="518"/>
      <c r="J549" s="519"/>
    </row>
    <row r="550" spans="1:10">
      <c r="A550" s="523" t="s">
        <v>233</v>
      </c>
      <c r="B550" s="517"/>
      <c r="C550" s="332"/>
      <c r="D550" s="332"/>
      <c r="E550" s="332"/>
      <c r="F550" s="332"/>
      <c r="G550" s="332"/>
      <c r="H550" s="332"/>
      <c r="I550" s="518"/>
      <c r="J550" s="519"/>
    </row>
    <row r="551" spans="1:10">
      <c r="A551" s="523" t="s">
        <v>234</v>
      </c>
      <c r="B551" s="517"/>
      <c r="C551" s="332"/>
      <c r="D551" s="332"/>
      <c r="E551" s="332"/>
      <c r="F551" s="332"/>
      <c r="G551" s="332"/>
      <c r="H551" s="332"/>
      <c r="I551" s="518"/>
      <c r="J551" s="519"/>
    </row>
    <row r="552" spans="1:10">
      <c r="A552" s="524" t="s">
        <v>235</v>
      </c>
      <c r="B552" s="517"/>
      <c r="C552" s="332"/>
      <c r="D552" s="332"/>
      <c r="E552" s="332"/>
      <c r="F552" s="332"/>
      <c r="G552" s="332"/>
      <c r="H552" s="332"/>
      <c r="I552" s="518"/>
      <c r="J552" s="519"/>
    </row>
    <row r="553" spans="1:10" ht="33.6" customHeight="1" thickBot="1">
      <c r="A553" s="508" t="s">
        <v>43</v>
      </c>
      <c r="B553" s="525">
        <f>B543+B544-B548</f>
        <v>0</v>
      </c>
      <c r="C553" s="526">
        <f>C543+C544-C548</f>
        <v>0</v>
      </c>
      <c r="D553" s="526">
        <f>D543+D544-D548</f>
        <v>0</v>
      </c>
      <c r="E553" s="526">
        <f t="shared" ref="E553:H553" si="18">E543+E544-E548</f>
        <v>0</v>
      </c>
      <c r="F553" s="526">
        <f t="shared" si="18"/>
        <v>0</v>
      </c>
      <c r="G553" s="526">
        <f t="shared" si="18"/>
        <v>0</v>
      </c>
      <c r="H553" s="526">
        <f t="shared" si="18"/>
        <v>0</v>
      </c>
      <c r="I553" s="527">
        <f>I543+I544-I548</f>
        <v>0</v>
      </c>
      <c r="J553" s="342"/>
    </row>
    <row r="554" spans="1:10" s="535" customFormat="1" ht="40.5" customHeight="1" thickBot="1">
      <c r="A554" s="528" t="s">
        <v>236</v>
      </c>
      <c r="B554" s="529"/>
      <c r="C554" s="530"/>
      <c r="D554" s="531"/>
      <c r="E554" s="532"/>
      <c r="F554" s="529"/>
      <c r="G554" s="533"/>
      <c r="H554" s="531"/>
      <c r="I554" s="534">
        <f>SUM(B554:H554)</f>
        <v>0</v>
      </c>
    </row>
    <row r="555" spans="1:10" s="535" customFormat="1" thickBot="1">
      <c r="A555" s="536" t="s">
        <v>25</v>
      </c>
      <c r="B555" s="537"/>
      <c r="C555" s="538"/>
      <c r="D555" s="539"/>
      <c r="E555" s="540"/>
      <c r="F555" s="537"/>
      <c r="G555" s="541"/>
      <c r="H555" s="539"/>
      <c r="I555" s="542">
        <f>SUM(B555:H555)</f>
        <v>0</v>
      </c>
    </row>
    <row r="556" spans="1:10" s="535" customFormat="1" thickBot="1">
      <c r="A556" s="543" t="s">
        <v>26</v>
      </c>
      <c r="B556" s="544"/>
      <c r="C556" s="545"/>
      <c r="D556" s="546"/>
      <c r="E556" s="547"/>
      <c r="F556" s="544"/>
      <c r="G556" s="548"/>
      <c r="H556" s="546"/>
      <c r="I556" s="549">
        <f>SUM(B556:H556)</f>
        <v>0</v>
      </c>
    </row>
    <row r="557" spans="1:10" s="535" customFormat="1" ht="41.25" customHeight="1" thickBot="1">
      <c r="A557" s="536" t="s">
        <v>237</v>
      </c>
      <c r="B557" s="550">
        <f>B554+B555-B556</f>
        <v>0</v>
      </c>
      <c r="C557" s="551">
        <f t="shared" ref="C557:I557" si="19">C554+C555-C556</f>
        <v>0</v>
      </c>
      <c r="D557" s="552">
        <f t="shared" si="19"/>
        <v>0</v>
      </c>
      <c r="E557" s="542">
        <f t="shared" si="19"/>
        <v>0</v>
      </c>
      <c r="F557" s="550">
        <f t="shared" si="19"/>
        <v>0</v>
      </c>
      <c r="G557" s="553">
        <f t="shared" si="19"/>
        <v>0</v>
      </c>
      <c r="H557" s="552">
        <f t="shared" si="19"/>
        <v>0</v>
      </c>
      <c r="I557" s="542">
        <f t="shared" si="19"/>
        <v>0</v>
      </c>
    </row>
    <row r="558" spans="1:10" s="535" customFormat="1" ht="26.25" customHeight="1" thickBot="1">
      <c r="A558" s="554" t="s">
        <v>238</v>
      </c>
      <c r="B558" s="555">
        <f>B543-B554</f>
        <v>0</v>
      </c>
      <c r="C558" s="555">
        <f t="shared" ref="C558:I558" si="20">C543-C554</f>
        <v>0</v>
      </c>
      <c r="D558" s="555">
        <f t="shared" si="20"/>
        <v>0</v>
      </c>
      <c r="E558" s="555">
        <f t="shared" si="20"/>
        <v>0</v>
      </c>
      <c r="F558" s="555">
        <f t="shared" si="20"/>
        <v>0</v>
      </c>
      <c r="G558" s="555">
        <f t="shared" si="20"/>
        <v>0</v>
      </c>
      <c r="H558" s="555">
        <f t="shared" si="20"/>
        <v>0</v>
      </c>
      <c r="I558" s="555">
        <f t="shared" si="20"/>
        <v>0</v>
      </c>
    </row>
    <row r="559" spans="1:10" s="535" customFormat="1" ht="26.25" customHeight="1" thickBot="1">
      <c r="A559" s="556" t="s">
        <v>239</v>
      </c>
      <c r="B559" s="555">
        <f>B553-B557</f>
        <v>0</v>
      </c>
      <c r="C559" s="555">
        <f t="shared" ref="C559:I559" si="21">C553-C557</f>
        <v>0</v>
      </c>
      <c r="D559" s="555">
        <f t="shared" si="21"/>
        <v>0</v>
      </c>
      <c r="E559" s="555">
        <f t="shared" si="21"/>
        <v>0</v>
      </c>
      <c r="F559" s="555">
        <f t="shared" si="21"/>
        <v>0</v>
      </c>
      <c r="G559" s="555">
        <f t="shared" si="21"/>
        <v>0</v>
      </c>
      <c r="H559" s="555">
        <f t="shared" si="21"/>
        <v>0</v>
      </c>
      <c r="I559" s="555">
        <f t="shared" si="21"/>
        <v>0</v>
      </c>
    </row>
    <row r="560" spans="1:10" s="535" customFormat="1" ht="12.75">
      <c r="A560" s="557"/>
      <c r="B560" s="558"/>
      <c r="C560" s="558"/>
      <c r="D560" s="558"/>
      <c r="E560" s="558"/>
      <c r="F560" s="558"/>
      <c r="G560" s="558"/>
      <c r="H560" s="558"/>
      <c r="I560" s="558"/>
    </row>
    <row r="561" spans="1:9" s="535" customFormat="1" ht="12.75">
      <c r="A561" s="557"/>
      <c r="B561" s="558"/>
      <c r="C561" s="558"/>
      <c r="D561" s="558"/>
      <c r="E561" s="558"/>
      <c r="F561" s="558"/>
      <c r="G561" s="558"/>
      <c r="H561" s="558"/>
      <c r="I561" s="558"/>
    </row>
    <row r="562" spans="1:9" s="535" customFormat="1" ht="12.75">
      <c r="A562" s="557"/>
      <c r="B562" s="558"/>
      <c r="C562" s="558"/>
      <c r="D562" s="558"/>
      <c r="E562" s="558"/>
      <c r="F562" s="558"/>
      <c r="G562" s="558"/>
      <c r="H562" s="558"/>
      <c r="I562" s="558"/>
    </row>
    <row r="563" spans="1:9" s="535" customFormat="1" ht="12.75">
      <c r="A563" s="557"/>
      <c r="B563" s="558"/>
      <c r="C563" s="558"/>
      <c r="D563" s="558"/>
      <c r="E563" s="558"/>
      <c r="F563" s="558"/>
      <c r="G563" s="558"/>
      <c r="H563" s="558"/>
      <c r="I563" s="558"/>
    </row>
    <row r="564" spans="1:9" s="535" customFormat="1" ht="12.75">
      <c r="A564" s="557"/>
      <c r="B564" s="558"/>
      <c r="C564" s="558"/>
      <c r="D564" s="558"/>
      <c r="E564" s="558"/>
      <c r="F564" s="558"/>
      <c r="G564" s="558"/>
      <c r="H564" s="558"/>
      <c r="I564" s="558"/>
    </row>
    <row r="565" spans="1:9" s="535" customFormat="1" ht="12.75">
      <c r="A565" s="557"/>
      <c r="B565" s="558"/>
      <c r="C565" s="558"/>
      <c r="D565" s="558"/>
      <c r="E565" s="558"/>
      <c r="F565" s="558"/>
      <c r="G565" s="558"/>
      <c r="H565" s="558"/>
      <c r="I565" s="558"/>
    </row>
    <row r="566" spans="1:9" s="535" customFormat="1" ht="12.75">
      <c r="A566" s="557"/>
      <c r="B566" s="558"/>
      <c r="C566" s="558"/>
      <c r="D566" s="558"/>
      <c r="E566" s="558"/>
      <c r="F566" s="558"/>
      <c r="G566" s="558"/>
      <c r="H566" s="558"/>
      <c r="I566" s="558"/>
    </row>
    <row r="567" spans="1:9" s="535" customFormat="1" ht="12.75">
      <c r="A567" s="557"/>
      <c r="B567" s="558"/>
      <c r="C567" s="558"/>
      <c r="D567" s="558"/>
      <c r="E567" s="558"/>
      <c r="F567" s="558"/>
      <c r="G567" s="558"/>
      <c r="H567" s="558"/>
      <c r="I567" s="558"/>
    </row>
    <row r="568" spans="1:9" s="535" customFormat="1" ht="12.75">
      <c r="A568" s="557"/>
      <c r="B568" s="558"/>
      <c r="C568" s="558"/>
      <c r="D568" s="558"/>
      <c r="E568" s="558"/>
      <c r="F568" s="558"/>
      <c r="G568" s="558"/>
      <c r="H568" s="558"/>
      <c r="I568" s="558"/>
    </row>
    <row r="569" spans="1:9" s="535" customFormat="1" ht="12.75">
      <c r="A569" s="557"/>
      <c r="B569" s="558"/>
      <c r="C569" s="558"/>
      <c r="D569" s="558"/>
      <c r="E569" s="558"/>
      <c r="F569" s="558"/>
      <c r="G569" s="558"/>
      <c r="H569" s="558"/>
      <c r="I569" s="558"/>
    </row>
    <row r="570" spans="1:9" s="535" customFormat="1" ht="12.75">
      <c r="A570" s="557"/>
      <c r="B570" s="558"/>
      <c r="C570" s="558"/>
      <c r="D570" s="558"/>
      <c r="E570" s="558"/>
      <c r="F570" s="558"/>
      <c r="G570" s="558"/>
      <c r="H570" s="558"/>
      <c r="I570" s="558"/>
    </row>
    <row r="571" spans="1:9" s="535" customFormat="1" ht="12.75">
      <c r="A571" s="557"/>
      <c r="B571" s="558"/>
      <c r="C571" s="558"/>
      <c r="D571" s="558"/>
      <c r="E571" s="558"/>
      <c r="F571" s="558"/>
      <c r="G571" s="558"/>
      <c r="H571" s="558"/>
      <c r="I571" s="558"/>
    </row>
    <row r="572" spans="1:9" s="535" customFormat="1" ht="12.75">
      <c r="A572" s="557"/>
      <c r="B572" s="558"/>
      <c r="C572" s="558"/>
      <c r="D572" s="558"/>
      <c r="E572" s="558"/>
      <c r="F572" s="558"/>
      <c r="G572" s="558"/>
      <c r="H572" s="558"/>
      <c r="I572" s="558"/>
    </row>
    <row r="573" spans="1:9" s="535" customFormat="1" ht="12.75">
      <c r="A573" s="557"/>
      <c r="B573" s="558"/>
      <c r="C573" s="558"/>
      <c r="D573" s="558"/>
      <c r="E573" s="558"/>
      <c r="F573" s="558"/>
      <c r="G573" s="558"/>
      <c r="H573" s="558"/>
      <c r="I573" s="558"/>
    </row>
    <row r="574" spans="1:9" s="535" customFormat="1" ht="12.75">
      <c r="A574" s="557"/>
      <c r="B574" s="558"/>
      <c r="C574" s="558"/>
      <c r="D574" s="558"/>
      <c r="E574" s="558"/>
      <c r="F574" s="558"/>
      <c r="G574" s="558"/>
      <c r="H574" s="558"/>
      <c r="I574" s="558"/>
    </row>
    <row r="575" spans="1:9" s="535" customFormat="1" ht="15">
      <c r="A575" s="559" t="s">
        <v>240</v>
      </c>
      <c r="B575" s="560"/>
      <c r="C575" s="560"/>
    </row>
    <row r="576" spans="1:9" s="535" customFormat="1" thickBot="1">
      <c r="B576" s="561"/>
      <c r="C576" s="561"/>
      <c r="E576" s="562"/>
      <c r="F576" s="562"/>
      <c r="G576" s="562"/>
      <c r="H576" s="562"/>
      <c r="I576" s="562"/>
    </row>
    <row r="577" spans="1:9" s="535" customFormat="1" thickBot="1">
      <c r="A577" s="563" t="s">
        <v>100</v>
      </c>
      <c r="B577" s="564"/>
      <c r="C577" s="565" t="s">
        <v>14</v>
      </c>
      <c r="D577" s="566" t="s">
        <v>105</v>
      </c>
    </row>
    <row r="578" spans="1:9">
      <c r="A578" s="567" t="s">
        <v>241</v>
      </c>
      <c r="B578" s="568"/>
      <c r="C578" s="569">
        <v>196.8</v>
      </c>
      <c r="D578" s="570">
        <v>2846.22</v>
      </c>
      <c r="E578" s="571"/>
      <c r="F578" s="571"/>
      <c r="G578" s="571"/>
      <c r="H578" s="571"/>
      <c r="I578" s="571"/>
    </row>
    <row r="579" spans="1:9">
      <c r="A579" s="572" t="s">
        <v>242</v>
      </c>
      <c r="B579" s="573"/>
      <c r="C579" s="574"/>
      <c r="D579" s="575"/>
      <c r="E579" s="576"/>
      <c r="F579" s="576"/>
      <c r="G579" s="576"/>
      <c r="H579" s="576"/>
      <c r="I579" s="576"/>
    </row>
    <row r="580" spans="1:9">
      <c r="A580" s="572" t="s">
        <v>243</v>
      </c>
      <c r="B580" s="573"/>
      <c r="C580" s="574"/>
      <c r="D580" s="575"/>
      <c r="E580" s="416"/>
      <c r="F580" s="416"/>
      <c r="G580" s="416"/>
      <c r="H580" s="416"/>
      <c r="I580" s="416"/>
    </row>
    <row r="581" spans="1:9">
      <c r="A581" s="572" t="s">
        <v>244</v>
      </c>
      <c r="B581" s="573"/>
      <c r="C581" s="577">
        <f>C582+C585+C586+C587+C588</f>
        <v>16150.41</v>
      </c>
      <c r="D581" s="578">
        <f>D582+D585+D586+D587+D588</f>
        <v>15666.69</v>
      </c>
    </row>
    <row r="582" spans="1:9">
      <c r="A582" s="579" t="s">
        <v>245</v>
      </c>
      <c r="B582" s="580"/>
      <c r="C582" s="488">
        <f>C583-C584</f>
        <v>0</v>
      </c>
      <c r="D582" s="354">
        <f>D583-D584</f>
        <v>0</v>
      </c>
    </row>
    <row r="583" spans="1:9">
      <c r="A583" s="581" t="s">
        <v>246</v>
      </c>
      <c r="B583" s="582"/>
      <c r="C583" s="583"/>
      <c r="D583" s="406"/>
    </row>
    <row r="584" spans="1:9" ht="25.5" customHeight="1">
      <c r="A584" s="581" t="s">
        <v>247</v>
      </c>
      <c r="B584" s="582"/>
      <c r="C584" s="583"/>
      <c r="D584" s="406"/>
    </row>
    <row r="585" spans="1:9">
      <c r="A585" s="579" t="s">
        <v>248</v>
      </c>
      <c r="B585" s="580"/>
      <c r="C585" s="488">
        <v>15986.01</v>
      </c>
      <c r="D585" s="354">
        <v>15647.62</v>
      </c>
    </row>
    <row r="586" spans="1:9">
      <c r="A586" s="579" t="s">
        <v>249</v>
      </c>
      <c r="B586" s="580"/>
      <c r="C586" s="488"/>
      <c r="D586" s="354"/>
    </row>
    <row r="587" spans="1:9">
      <c r="A587" s="579" t="s">
        <v>250</v>
      </c>
      <c r="B587" s="580"/>
      <c r="C587" s="488"/>
      <c r="D587" s="354"/>
    </row>
    <row r="588" spans="1:9">
      <c r="A588" s="579" t="s">
        <v>17</v>
      </c>
      <c r="B588" s="580"/>
      <c r="C588" s="488">
        <v>164.4</v>
      </c>
      <c r="D588" s="354">
        <v>19.07</v>
      </c>
    </row>
    <row r="589" spans="1:9" ht="24.75" customHeight="1" thickBot="1">
      <c r="A589" s="584" t="s">
        <v>251</v>
      </c>
      <c r="B589" s="585"/>
      <c r="C589" s="575"/>
      <c r="D589" s="575"/>
    </row>
    <row r="590" spans="1:9" ht="16.5" thickBot="1">
      <c r="A590" s="586" t="s">
        <v>96</v>
      </c>
      <c r="B590" s="587"/>
      <c r="C590" s="360">
        <f>SUM(C578+C579+C580+C581+C589)</f>
        <v>16347.21</v>
      </c>
      <c r="D590" s="360">
        <f>SUM(D578+D579+D580+D581+D589)</f>
        <v>18512.91</v>
      </c>
    </row>
    <row r="593" spans="1:4" ht="14.25">
      <c r="A593" s="588" t="s">
        <v>252</v>
      </c>
      <c r="B593" s="588"/>
      <c r="C593" s="588"/>
      <c r="D593" s="588"/>
    </row>
    <row r="594" spans="1:4" ht="14.25" thickBot="1">
      <c r="A594" s="261"/>
      <c r="B594" s="261"/>
      <c r="C594" s="261"/>
      <c r="D594" s="261"/>
    </row>
    <row r="595" spans="1:4" ht="14.25" thickBot="1">
      <c r="A595" s="589" t="s">
        <v>253</v>
      </c>
      <c r="B595" s="590"/>
      <c r="C595" s="590"/>
      <c r="D595" s="591"/>
    </row>
    <row r="596" spans="1:4" ht="14.25" thickBot="1">
      <c r="A596" s="592" t="s">
        <v>14</v>
      </c>
      <c r="B596" s="593"/>
      <c r="C596" s="592" t="s">
        <v>21</v>
      </c>
      <c r="D596" s="593"/>
    </row>
    <row r="597" spans="1:4" ht="14.25" thickBot="1">
      <c r="A597" s="594"/>
      <c r="B597" s="595"/>
      <c r="C597" s="594"/>
      <c r="D597" s="595"/>
    </row>
    <row r="624" spans="1:4" ht="14.25">
      <c r="A624" s="494" t="s">
        <v>254</v>
      </c>
      <c r="B624" s="494"/>
      <c r="C624" s="494"/>
      <c r="D624" s="214"/>
    </row>
    <row r="625" spans="1:4" ht="14.25" customHeight="1">
      <c r="A625" s="596" t="s">
        <v>255</v>
      </c>
      <c r="B625" s="596"/>
      <c r="C625" s="596"/>
    </row>
    <row r="626" spans="1:4" ht="14.25" thickBot="1">
      <c r="A626" s="597"/>
      <c r="B626" s="598"/>
      <c r="C626" s="598"/>
    </row>
    <row r="627" spans="1:4" ht="16.5" thickBot="1">
      <c r="A627" s="599" t="s">
        <v>48</v>
      </c>
      <c r="B627" s="600"/>
      <c r="C627" s="601" t="s">
        <v>256</v>
      </c>
      <c r="D627" s="601" t="s">
        <v>257</v>
      </c>
    </row>
    <row r="628" spans="1:4">
      <c r="A628" s="602" t="s">
        <v>258</v>
      </c>
      <c r="B628" s="603"/>
      <c r="C628" s="604"/>
      <c r="D628" s="605"/>
    </row>
    <row r="629" spans="1:4">
      <c r="A629" s="606" t="s">
        <v>259</v>
      </c>
      <c r="B629" s="607"/>
      <c r="C629" s="608"/>
      <c r="D629" s="609"/>
    </row>
    <row r="630" spans="1:4" ht="26.45" customHeight="1">
      <c r="A630" s="610" t="s">
        <v>260</v>
      </c>
      <c r="B630" s="611"/>
      <c r="C630" s="612"/>
      <c r="D630" s="613"/>
    </row>
    <row r="631" spans="1:4" ht="13.5" customHeight="1" thickBot="1">
      <c r="A631" s="614" t="s">
        <v>261</v>
      </c>
      <c r="B631" s="615"/>
      <c r="C631" s="616"/>
      <c r="D631" s="617"/>
    </row>
    <row r="674" spans="1:3" ht="14.25">
      <c r="A674" s="588" t="s">
        <v>262</v>
      </c>
      <c r="B674" s="588"/>
      <c r="C674" s="588"/>
    </row>
    <row r="675" spans="1:3" ht="14.25" thickBot="1">
      <c r="A675" s="215"/>
      <c r="B675" s="261"/>
      <c r="C675" s="261"/>
    </row>
    <row r="676" spans="1:3" ht="26.25" thickBot="1">
      <c r="A676" s="618"/>
      <c r="B676" s="313" t="s">
        <v>263</v>
      </c>
      <c r="C676" s="619" t="s">
        <v>264</v>
      </c>
    </row>
    <row r="677" spans="1:3" ht="14.25" thickBot="1">
      <c r="A677" s="620" t="s">
        <v>265</v>
      </c>
      <c r="B677" s="621">
        <f>B678+B682</f>
        <v>0</v>
      </c>
      <c r="C677" s="622">
        <f>C678+C682</f>
        <v>0</v>
      </c>
    </row>
    <row r="678" spans="1:3">
      <c r="A678" s="623" t="s">
        <v>266</v>
      </c>
      <c r="B678" s="282"/>
      <c r="C678" s="624"/>
    </row>
    <row r="679" spans="1:3">
      <c r="A679" s="625" t="s">
        <v>50</v>
      </c>
      <c r="B679" s="238"/>
      <c r="C679" s="239"/>
    </row>
    <row r="680" spans="1:3" ht="102">
      <c r="A680" s="626" t="s">
        <v>267</v>
      </c>
      <c r="B680" s="238"/>
      <c r="C680" s="239"/>
    </row>
    <row r="681" spans="1:3" ht="14.25" thickBot="1">
      <c r="A681" s="627"/>
      <c r="B681" s="628"/>
      <c r="C681" s="629"/>
    </row>
    <row r="682" spans="1:3">
      <c r="A682" s="623" t="s">
        <v>268</v>
      </c>
      <c r="B682" s="630">
        <f>SUM(B684:B684)</f>
        <v>0</v>
      </c>
      <c r="C682" s="631">
        <f>SUM(C684:C684)</f>
        <v>0</v>
      </c>
    </row>
    <row r="683" spans="1:3">
      <c r="A683" s="625" t="s">
        <v>50</v>
      </c>
      <c r="B683" s="386"/>
      <c r="C683" s="632"/>
    </row>
    <row r="684" spans="1:3" ht="14.25" thickBot="1">
      <c r="A684" s="627"/>
      <c r="B684" s="628"/>
      <c r="C684" s="629"/>
    </row>
    <row r="685" spans="1:3" ht="14.25" thickBot="1">
      <c r="A685" s="620" t="s">
        <v>269</v>
      </c>
      <c r="B685" s="621">
        <f>B686+B692</f>
        <v>7899.97</v>
      </c>
      <c r="C685" s="622">
        <f>C686+C692</f>
        <v>19045.940000000002</v>
      </c>
    </row>
    <row r="686" spans="1:3">
      <c r="A686" s="623" t="s">
        <v>266</v>
      </c>
      <c r="B686" s="282">
        <f>B688+B689+B690+B691</f>
        <v>7899.97</v>
      </c>
      <c r="C686" s="282">
        <f>C688+C689+C690+C691</f>
        <v>0</v>
      </c>
    </row>
    <row r="687" spans="1:3">
      <c r="A687" s="625" t="s">
        <v>50</v>
      </c>
      <c r="B687" s="238"/>
      <c r="C687" s="239"/>
    </row>
    <row r="688" spans="1:3" ht="38.25">
      <c r="A688" s="626" t="s">
        <v>270</v>
      </c>
      <c r="B688" s="295">
        <v>7899.97</v>
      </c>
      <c r="C688" s="633"/>
    </row>
    <row r="689" spans="1:9" ht="102">
      <c r="A689" s="626" t="s">
        <v>271</v>
      </c>
      <c r="B689" s="238"/>
      <c r="C689" s="239"/>
    </row>
    <row r="690" spans="1:9" ht="25.5">
      <c r="A690" s="626" t="s">
        <v>272</v>
      </c>
      <c r="B690" s="238"/>
      <c r="C690" s="239"/>
    </row>
    <row r="691" spans="1:9" ht="76.5">
      <c r="A691" s="626" t="s">
        <v>273</v>
      </c>
      <c r="B691" s="238"/>
      <c r="C691" s="239"/>
    </row>
    <row r="692" spans="1:9">
      <c r="A692" s="634" t="s">
        <v>268</v>
      </c>
      <c r="B692" s="635">
        <f>SUM(B694:B695)</f>
        <v>0</v>
      </c>
      <c r="C692" s="635">
        <f>SUM(C694:C695)</f>
        <v>19045.940000000002</v>
      </c>
    </row>
    <row r="693" spans="1:9">
      <c r="A693" s="625" t="s">
        <v>50</v>
      </c>
      <c r="B693" s="238"/>
      <c r="C693" s="239"/>
    </row>
    <row r="694" spans="1:9" ht="25.5">
      <c r="A694" s="636" t="s">
        <v>274</v>
      </c>
      <c r="B694" s="244"/>
      <c r="C694" s="245">
        <v>950</v>
      </c>
    </row>
    <row r="695" spans="1:9" ht="45.75" thickBot="1">
      <c r="A695" s="637" t="s">
        <v>275</v>
      </c>
      <c r="B695" s="638"/>
      <c r="C695" s="639">
        <v>18095.940000000002</v>
      </c>
    </row>
    <row r="696" spans="1:9" ht="14.25">
      <c r="A696" s="588"/>
      <c r="B696" s="588"/>
      <c r="C696" s="588"/>
    </row>
    <row r="697" spans="1:9" ht="14.25">
      <c r="A697" s="588"/>
      <c r="B697" s="588"/>
      <c r="C697" s="588"/>
    </row>
    <row r="698" spans="1:9" ht="43.5" customHeight="1">
      <c r="A698" s="213" t="s">
        <v>276</v>
      </c>
      <c r="B698" s="213"/>
      <c r="C698" s="213"/>
      <c r="D698" s="213"/>
      <c r="E698" s="214"/>
      <c r="F698" s="214"/>
      <c r="G698" s="214"/>
      <c r="H698" s="214"/>
      <c r="I698" s="214"/>
    </row>
    <row r="699" spans="1:9" ht="15" thickBot="1">
      <c r="A699" s="640"/>
      <c r="B699" s="640"/>
      <c r="C699" s="640"/>
      <c r="D699" s="640"/>
      <c r="E699" s="37"/>
      <c r="F699" s="37"/>
      <c r="G699" s="37"/>
      <c r="H699" s="37"/>
      <c r="I699" s="37"/>
    </row>
    <row r="700" spans="1:9" ht="55.5" customHeight="1" thickBot="1">
      <c r="A700" s="464" t="s">
        <v>277</v>
      </c>
      <c r="B700" s="641"/>
      <c r="C700" s="641"/>
      <c r="D700" s="641"/>
      <c r="E700" s="465"/>
    </row>
    <row r="701" spans="1:9" ht="24.75" customHeight="1" thickBot="1">
      <c r="A701" s="266" t="s">
        <v>14</v>
      </c>
      <c r="B701" s="268"/>
      <c r="C701" s="266" t="s">
        <v>21</v>
      </c>
      <c r="D701" s="267"/>
      <c r="E701" s="642" t="s">
        <v>278</v>
      </c>
    </row>
    <row r="702" spans="1:9" ht="20.25" customHeight="1" thickBot="1">
      <c r="A702" s="643"/>
      <c r="B702" s="644"/>
      <c r="C702" s="643"/>
      <c r="D702" s="645"/>
      <c r="E702" s="646"/>
    </row>
    <row r="703" spans="1:9">
      <c r="A703" s="416"/>
      <c r="B703" s="416"/>
      <c r="C703" s="416"/>
      <c r="D703" s="416"/>
    </row>
    <row r="704" spans="1:9">
      <c r="A704" s="416"/>
      <c r="B704" s="416"/>
      <c r="C704" s="416"/>
      <c r="D704" s="416"/>
    </row>
    <row r="705" spans="1:4">
      <c r="A705" s="416"/>
      <c r="B705" s="416"/>
      <c r="C705" s="416"/>
      <c r="D705" s="416"/>
    </row>
    <row r="706" spans="1:4">
      <c r="A706" s="416"/>
      <c r="B706" s="416"/>
      <c r="C706" s="416"/>
      <c r="D706" s="416"/>
    </row>
    <row r="707" spans="1:4">
      <c r="A707" s="416"/>
      <c r="B707" s="416"/>
      <c r="C707" s="416"/>
      <c r="D707" s="416"/>
    </row>
    <row r="708" spans="1:4">
      <c r="A708" s="416"/>
      <c r="B708" s="416"/>
      <c r="C708" s="416"/>
      <c r="D708" s="416"/>
    </row>
    <row r="709" spans="1:4">
      <c r="A709" s="416"/>
      <c r="B709" s="416"/>
      <c r="C709" s="416"/>
      <c r="D709" s="416"/>
    </row>
    <row r="710" spans="1:4">
      <c r="A710" s="416"/>
      <c r="B710" s="416"/>
      <c r="C710" s="416"/>
      <c r="D710" s="416"/>
    </row>
    <row r="711" spans="1:4">
      <c r="A711" s="416"/>
      <c r="B711" s="416"/>
      <c r="C711" s="416"/>
      <c r="D711" s="416"/>
    </row>
    <row r="712" spans="1:4">
      <c r="A712" s="416"/>
      <c r="B712" s="416"/>
      <c r="C712" s="416"/>
      <c r="D712" s="416"/>
    </row>
    <row r="713" spans="1:4">
      <c r="A713" s="416"/>
      <c r="B713" s="416"/>
      <c r="C713" s="416"/>
      <c r="D713" s="416"/>
    </row>
    <row r="714" spans="1:4">
      <c r="A714" s="416"/>
      <c r="B714" s="416"/>
      <c r="C714" s="416"/>
      <c r="D714" s="416"/>
    </row>
    <row r="715" spans="1:4">
      <c r="A715" s="416"/>
      <c r="B715" s="416"/>
      <c r="C715" s="416"/>
      <c r="D715" s="416"/>
    </row>
    <row r="716" spans="1:4">
      <c r="A716" s="416"/>
      <c r="B716" s="416"/>
      <c r="C716" s="416"/>
      <c r="D716" s="416"/>
    </row>
    <row r="717" spans="1:4">
      <c r="A717" s="416"/>
      <c r="B717" s="416"/>
      <c r="C717" s="416"/>
      <c r="D717" s="416"/>
    </row>
    <row r="718" spans="1:4">
      <c r="A718" s="416"/>
      <c r="B718" s="416"/>
      <c r="C718" s="416"/>
      <c r="D718" s="416"/>
    </row>
    <row r="719" spans="1:4">
      <c r="A719" s="416"/>
      <c r="B719" s="416"/>
      <c r="C719" s="416"/>
      <c r="D719" s="416"/>
    </row>
    <row r="720" spans="1:4">
      <c r="A720" s="416"/>
      <c r="B720" s="416"/>
      <c r="C720" s="416"/>
      <c r="D720" s="416"/>
    </row>
    <row r="721" spans="1:4">
      <c r="A721" s="416"/>
      <c r="B721" s="416"/>
      <c r="C721" s="416"/>
      <c r="D721" s="416"/>
    </row>
    <row r="722" spans="1:4">
      <c r="A722" s="416"/>
      <c r="B722" s="416"/>
      <c r="C722" s="416"/>
      <c r="D722" s="416"/>
    </row>
    <row r="723" spans="1:4">
      <c r="A723" s="416"/>
      <c r="B723" s="416"/>
      <c r="C723" s="416"/>
      <c r="D723" s="416"/>
    </row>
    <row r="724" spans="1:4">
      <c r="A724" s="416"/>
      <c r="B724" s="416"/>
      <c r="C724" s="416"/>
      <c r="D724" s="416"/>
    </row>
    <row r="725" spans="1:4">
      <c r="A725" s="416"/>
      <c r="B725" s="416"/>
      <c r="C725" s="416"/>
      <c r="D725" s="416"/>
    </row>
    <row r="726" spans="1:4">
      <c r="A726" s="416"/>
      <c r="B726" s="416"/>
      <c r="C726" s="416"/>
      <c r="D726" s="416"/>
    </row>
    <row r="727" spans="1:4">
      <c r="A727" s="416"/>
      <c r="B727" s="416"/>
      <c r="C727" s="416"/>
      <c r="D727" s="416"/>
    </row>
    <row r="728" spans="1:4">
      <c r="A728" s="416"/>
      <c r="B728" s="416"/>
      <c r="C728" s="416"/>
      <c r="D728" s="416"/>
    </row>
    <row r="729" spans="1:4">
      <c r="A729" s="416"/>
      <c r="B729" s="416"/>
      <c r="C729" s="416"/>
      <c r="D729" s="416"/>
    </row>
    <row r="730" spans="1:4">
      <c r="A730" s="416"/>
      <c r="B730" s="416"/>
      <c r="C730" s="416"/>
      <c r="D730" s="416"/>
    </row>
    <row r="731" spans="1:4">
      <c r="A731" s="416"/>
      <c r="B731" s="416"/>
      <c r="C731" s="416"/>
      <c r="D731" s="416"/>
    </row>
    <row r="732" spans="1:4">
      <c r="A732" s="416"/>
      <c r="B732" s="416"/>
      <c r="C732" s="416"/>
      <c r="D732" s="416"/>
    </row>
    <row r="733" spans="1:4">
      <c r="A733" s="416"/>
      <c r="B733" s="416"/>
      <c r="C733" s="416"/>
      <c r="D733" s="416"/>
    </row>
    <row r="734" spans="1:4">
      <c r="A734" s="416"/>
      <c r="B734" s="416"/>
      <c r="C734" s="416"/>
      <c r="D734" s="416"/>
    </row>
    <row r="735" spans="1:4">
      <c r="A735" s="416"/>
      <c r="B735" s="416"/>
      <c r="C735" s="416"/>
      <c r="D735" s="416"/>
    </row>
    <row r="736" spans="1:4">
      <c r="A736" s="416"/>
      <c r="B736" s="416"/>
      <c r="C736" s="416"/>
      <c r="D736" s="416"/>
    </row>
    <row r="737" spans="1:7">
      <c r="A737" s="416"/>
      <c r="B737" s="416"/>
      <c r="C737" s="416"/>
      <c r="D737" s="416"/>
    </row>
    <row r="738" spans="1:7">
      <c r="A738" s="416"/>
      <c r="B738" s="416"/>
      <c r="C738" s="416"/>
      <c r="D738" s="416"/>
    </row>
    <row r="739" spans="1:7">
      <c r="A739" s="416"/>
      <c r="B739" s="416"/>
      <c r="C739" s="416"/>
      <c r="D739" s="416"/>
    </row>
    <row r="740" spans="1:7">
      <c r="A740" s="416"/>
      <c r="B740" s="416"/>
      <c r="C740" s="416"/>
      <c r="D740" s="416"/>
    </row>
    <row r="741" spans="1:7">
      <c r="A741" s="416"/>
      <c r="B741" s="416"/>
      <c r="C741" s="416"/>
      <c r="D741" s="416"/>
    </row>
    <row r="742" spans="1:7" ht="14.25">
      <c r="A742" s="588" t="s">
        <v>279</v>
      </c>
      <c r="B742" s="588"/>
      <c r="C742" s="588"/>
    </row>
    <row r="743" spans="1:7" ht="14.25">
      <c r="A743" s="307" t="s">
        <v>280</v>
      </c>
      <c r="B743" s="307"/>
      <c r="C743" s="307"/>
    </row>
    <row r="744" spans="1:7" ht="15" thickBot="1">
      <c r="A744" s="588"/>
      <c r="B744" s="588"/>
      <c r="C744" s="588"/>
    </row>
    <row r="745" spans="1:7" ht="24.75" thickBot="1">
      <c r="A745" s="647" t="s">
        <v>281</v>
      </c>
      <c r="B745" s="648"/>
      <c r="C745" s="648"/>
      <c r="D745" s="649"/>
      <c r="E745" s="650" t="s">
        <v>263</v>
      </c>
      <c r="F745" s="651" t="s">
        <v>264</v>
      </c>
      <c r="G745" s="652"/>
    </row>
    <row r="746" spans="1:7" ht="14.25" customHeight="1" thickBot="1">
      <c r="A746" s="653" t="s">
        <v>282</v>
      </c>
      <c r="B746" s="654"/>
      <c r="C746" s="654"/>
      <c r="D746" s="655"/>
      <c r="E746" s="656">
        <f>SUM(E747:E754)</f>
        <v>17367.8</v>
      </c>
      <c r="F746" s="656">
        <f>SUM(F747:F754)</f>
        <v>31541.200000000001</v>
      </c>
      <c r="G746" s="657"/>
    </row>
    <row r="747" spans="1:7">
      <c r="A747" s="658" t="s">
        <v>283</v>
      </c>
      <c r="B747" s="659"/>
      <c r="C747" s="659"/>
      <c r="D747" s="660"/>
      <c r="E747" s="661">
        <v>17367.8</v>
      </c>
      <c r="F747" s="662">
        <v>31541.200000000001</v>
      </c>
      <c r="G747" s="261"/>
    </row>
    <row r="748" spans="1:7">
      <c r="A748" s="663" t="s">
        <v>284</v>
      </c>
      <c r="B748" s="664"/>
      <c r="C748" s="664"/>
      <c r="D748" s="665"/>
      <c r="E748" s="666"/>
      <c r="F748" s="667"/>
      <c r="G748" s="261"/>
    </row>
    <row r="749" spans="1:7">
      <c r="A749" s="663" t="s">
        <v>285</v>
      </c>
      <c r="B749" s="664"/>
      <c r="C749" s="664"/>
      <c r="D749" s="665"/>
      <c r="E749" s="666"/>
      <c r="F749" s="667"/>
      <c r="G749" s="261"/>
    </row>
    <row r="750" spans="1:7">
      <c r="A750" s="668" t="s">
        <v>286</v>
      </c>
      <c r="B750" s="669"/>
      <c r="C750" s="669"/>
      <c r="D750" s="670"/>
      <c r="E750" s="666"/>
      <c r="F750" s="667"/>
      <c r="G750" s="261"/>
    </row>
    <row r="751" spans="1:7">
      <c r="A751" s="663" t="s">
        <v>287</v>
      </c>
      <c r="B751" s="664"/>
      <c r="C751" s="664"/>
      <c r="D751" s="665"/>
      <c r="E751" s="666"/>
      <c r="F751" s="667"/>
      <c r="G751" s="261"/>
    </row>
    <row r="752" spans="1:7">
      <c r="A752" s="671" t="s">
        <v>288</v>
      </c>
      <c r="B752" s="672"/>
      <c r="C752" s="672"/>
      <c r="D752" s="673"/>
      <c r="E752" s="666"/>
      <c r="F752" s="667"/>
      <c r="G752" s="261"/>
    </row>
    <row r="753" spans="1:7">
      <c r="A753" s="671" t="s">
        <v>289</v>
      </c>
      <c r="B753" s="672"/>
      <c r="C753" s="672"/>
      <c r="D753" s="673"/>
      <c r="E753" s="666"/>
      <c r="F753" s="667"/>
      <c r="G753" s="261"/>
    </row>
    <row r="754" spans="1:7" ht="14.25" thickBot="1">
      <c r="A754" s="674" t="s">
        <v>290</v>
      </c>
      <c r="B754" s="675"/>
      <c r="C754" s="675"/>
      <c r="D754" s="676"/>
      <c r="E754" s="677"/>
      <c r="F754" s="678"/>
      <c r="G754" s="261"/>
    </row>
    <row r="755" spans="1:7" ht="14.25" thickBot="1">
      <c r="A755" s="653" t="s">
        <v>291</v>
      </c>
      <c r="B755" s="654"/>
      <c r="C755" s="654"/>
      <c r="D755" s="655"/>
      <c r="E755" s="679">
        <v>1267.82</v>
      </c>
      <c r="F755" s="680">
        <v>-2569.75</v>
      </c>
      <c r="G755" s="657"/>
    </row>
    <row r="756" spans="1:7" ht="14.25" thickBot="1">
      <c r="A756" s="681" t="s">
        <v>292</v>
      </c>
      <c r="B756" s="682"/>
      <c r="C756" s="682"/>
      <c r="D756" s="683"/>
      <c r="E756" s="684"/>
      <c r="F756" s="685"/>
      <c r="G756" s="657"/>
    </row>
    <row r="757" spans="1:7" ht="14.25" thickBot="1">
      <c r="A757" s="681" t="s">
        <v>293</v>
      </c>
      <c r="B757" s="682"/>
      <c r="C757" s="682"/>
      <c r="D757" s="683"/>
      <c r="E757" s="679"/>
      <c r="F757" s="680"/>
      <c r="G757" s="657"/>
    </row>
    <row r="758" spans="1:7" ht="14.25" thickBot="1">
      <c r="A758" s="681" t="s">
        <v>294</v>
      </c>
      <c r="B758" s="682"/>
      <c r="C758" s="682"/>
      <c r="D758" s="683"/>
      <c r="E758" s="679"/>
      <c r="F758" s="680"/>
      <c r="G758" s="657"/>
    </row>
    <row r="759" spans="1:7" ht="14.25" thickBot="1">
      <c r="A759" s="681" t="s">
        <v>295</v>
      </c>
      <c r="B759" s="682"/>
      <c r="C759" s="682"/>
      <c r="D759" s="683"/>
      <c r="E759" s="656">
        <f>E760+E768+E771+E774</f>
        <v>665</v>
      </c>
      <c r="F759" s="656">
        <f>F760+F768+F771+F774</f>
        <v>709</v>
      </c>
      <c r="G759" s="657"/>
    </row>
    <row r="760" spans="1:7">
      <c r="A760" s="658" t="s">
        <v>296</v>
      </c>
      <c r="B760" s="659"/>
      <c r="C760" s="659"/>
      <c r="D760" s="660"/>
      <c r="E760" s="686">
        <f>SUM(E761:E767)</f>
        <v>0</v>
      </c>
      <c r="F760" s="686">
        <f>SUM(F761:F767)</f>
        <v>0</v>
      </c>
      <c r="G760" s="261"/>
    </row>
    <row r="761" spans="1:7">
      <c r="A761" s="687" t="s">
        <v>297</v>
      </c>
      <c r="B761" s="688"/>
      <c r="C761" s="688"/>
      <c r="D761" s="689"/>
      <c r="E761" s="690"/>
      <c r="F761" s="691"/>
      <c r="G761" s="692"/>
    </row>
    <row r="762" spans="1:7">
      <c r="A762" s="687" t="s">
        <v>298</v>
      </c>
      <c r="B762" s="688"/>
      <c r="C762" s="688"/>
      <c r="D762" s="689"/>
      <c r="E762" s="690"/>
      <c r="F762" s="691"/>
      <c r="G762" s="692"/>
    </row>
    <row r="763" spans="1:7">
      <c r="A763" s="687" t="s">
        <v>299</v>
      </c>
      <c r="B763" s="688"/>
      <c r="C763" s="688"/>
      <c r="D763" s="689"/>
      <c r="E763" s="690"/>
      <c r="F763" s="691"/>
      <c r="G763" s="692"/>
    </row>
    <row r="764" spans="1:7">
      <c r="A764" s="687" t="s">
        <v>300</v>
      </c>
      <c r="B764" s="688"/>
      <c r="C764" s="688"/>
      <c r="D764" s="689"/>
      <c r="E764" s="690"/>
      <c r="F764" s="691"/>
      <c r="G764" s="692"/>
    </row>
    <row r="765" spans="1:7">
      <c r="A765" s="687" t="s">
        <v>301</v>
      </c>
      <c r="B765" s="688"/>
      <c r="C765" s="688"/>
      <c r="D765" s="689"/>
      <c r="E765" s="690"/>
      <c r="F765" s="691"/>
      <c r="G765" s="692"/>
    </row>
    <row r="766" spans="1:7">
      <c r="A766" s="687" t="s">
        <v>302</v>
      </c>
      <c r="B766" s="688"/>
      <c r="C766" s="688"/>
      <c r="D766" s="689"/>
      <c r="E766" s="690"/>
      <c r="F766" s="691"/>
      <c r="G766" s="692"/>
    </row>
    <row r="767" spans="1:7">
      <c r="A767" s="687" t="s">
        <v>303</v>
      </c>
      <c r="B767" s="688"/>
      <c r="C767" s="688"/>
      <c r="D767" s="689"/>
      <c r="E767" s="690"/>
      <c r="F767" s="691"/>
      <c r="G767" s="692"/>
    </row>
    <row r="768" spans="1:7">
      <c r="A768" s="671" t="s">
        <v>304</v>
      </c>
      <c r="B768" s="672"/>
      <c r="C768" s="672"/>
      <c r="D768" s="673"/>
      <c r="E768" s="693">
        <f>SUM(E769:E770)</f>
        <v>0</v>
      </c>
      <c r="F768" s="693">
        <f>SUM(F769:F770)</f>
        <v>0</v>
      </c>
      <c r="G768" s="261"/>
    </row>
    <row r="769" spans="1:7">
      <c r="A769" s="687" t="s">
        <v>305</v>
      </c>
      <c r="B769" s="688"/>
      <c r="C769" s="688"/>
      <c r="D769" s="689"/>
      <c r="E769" s="690"/>
      <c r="F769" s="691"/>
      <c r="G769" s="692"/>
    </row>
    <row r="770" spans="1:7">
      <c r="A770" s="687" t="s">
        <v>306</v>
      </c>
      <c r="B770" s="688"/>
      <c r="C770" s="688"/>
      <c r="D770" s="689"/>
      <c r="E770" s="690"/>
      <c r="F770" s="691"/>
      <c r="G770" s="692"/>
    </row>
    <row r="771" spans="1:7">
      <c r="A771" s="663" t="s">
        <v>307</v>
      </c>
      <c r="B771" s="664"/>
      <c r="C771" s="664"/>
      <c r="D771" s="665"/>
      <c r="E771" s="693">
        <f>SUM(E772:E773)</f>
        <v>0</v>
      </c>
      <c r="F771" s="693">
        <f>SUM(F772:F773)</f>
        <v>0</v>
      </c>
      <c r="G771" s="261"/>
    </row>
    <row r="772" spans="1:7">
      <c r="A772" s="687" t="s">
        <v>308</v>
      </c>
      <c r="B772" s="688"/>
      <c r="C772" s="688"/>
      <c r="D772" s="689"/>
      <c r="E772" s="690"/>
      <c r="F772" s="691"/>
      <c r="G772" s="692"/>
    </row>
    <row r="773" spans="1:7">
      <c r="A773" s="687" t="s">
        <v>309</v>
      </c>
      <c r="B773" s="688"/>
      <c r="C773" s="688"/>
      <c r="D773" s="689"/>
      <c r="E773" s="690"/>
      <c r="F773" s="691"/>
      <c r="G773" s="692"/>
    </row>
    <row r="774" spans="1:7">
      <c r="A774" s="663" t="s">
        <v>310</v>
      </c>
      <c r="B774" s="664"/>
      <c r="C774" s="664"/>
      <c r="D774" s="665"/>
      <c r="E774" s="693">
        <f>SUM(E775:E788)</f>
        <v>665</v>
      </c>
      <c r="F774" s="693">
        <f>SUM(F775:F788)</f>
        <v>709</v>
      </c>
      <c r="G774" s="261"/>
    </row>
    <row r="775" spans="1:7">
      <c r="A775" s="687" t="s">
        <v>311</v>
      </c>
      <c r="B775" s="688"/>
      <c r="C775" s="688"/>
      <c r="D775" s="689"/>
      <c r="E775" s="666"/>
      <c r="F775" s="667"/>
      <c r="G775" s="261"/>
    </row>
    <row r="776" spans="1:7">
      <c r="A776" s="687" t="s">
        <v>312</v>
      </c>
      <c r="B776" s="688"/>
      <c r="C776" s="688"/>
      <c r="D776" s="689"/>
      <c r="E776" s="666"/>
      <c r="F776" s="667"/>
      <c r="G776" s="261"/>
    </row>
    <row r="777" spans="1:7">
      <c r="A777" s="687" t="s">
        <v>313</v>
      </c>
      <c r="B777" s="688"/>
      <c r="C777" s="688"/>
      <c r="D777" s="689"/>
      <c r="E777" s="666"/>
      <c r="F777" s="667"/>
      <c r="G777" s="261"/>
    </row>
    <row r="778" spans="1:7">
      <c r="A778" s="687" t="s">
        <v>314</v>
      </c>
      <c r="B778" s="688"/>
      <c r="C778" s="688"/>
      <c r="D778" s="689"/>
      <c r="E778" s="666"/>
      <c r="F778" s="667"/>
      <c r="G778" s="261"/>
    </row>
    <row r="779" spans="1:7">
      <c r="A779" s="687" t="s">
        <v>315</v>
      </c>
      <c r="B779" s="688"/>
      <c r="C779" s="688"/>
      <c r="D779" s="689"/>
      <c r="E779" s="666"/>
      <c r="F779" s="667"/>
      <c r="G779" s="261"/>
    </row>
    <row r="780" spans="1:7">
      <c r="A780" s="687" t="s">
        <v>316</v>
      </c>
      <c r="B780" s="688"/>
      <c r="C780" s="688"/>
      <c r="D780" s="689"/>
      <c r="E780" s="666"/>
      <c r="F780" s="667"/>
      <c r="G780" s="261"/>
    </row>
    <row r="781" spans="1:7">
      <c r="A781" s="687" t="s">
        <v>317</v>
      </c>
      <c r="B781" s="688"/>
      <c r="C781" s="688"/>
      <c r="D781" s="689"/>
      <c r="E781" s="666"/>
      <c r="F781" s="667"/>
      <c r="G781" s="261"/>
    </row>
    <row r="782" spans="1:7">
      <c r="A782" s="687" t="s">
        <v>318</v>
      </c>
      <c r="B782" s="688"/>
      <c r="C782" s="688"/>
      <c r="D782" s="689"/>
      <c r="E782" s="666"/>
      <c r="F782" s="667"/>
      <c r="G782" s="261"/>
    </row>
    <row r="783" spans="1:7">
      <c r="A783" s="687" t="s">
        <v>319</v>
      </c>
      <c r="B783" s="688"/>
      <c r="C783" s="688"/>
      <c r="D783" s="689"/>
      <c r="E783" s="666"/>
      <c r="F783" s="667"/>
      <c r="G783" s="261"/>
    </row>
    <row r="784" spans="1:7">
      <c r="A784" s="694" t="s">
        <v>320</v>
      </c>
      <c r="B784" s="695"/>
      <c r="C784" s="695"/>
      <c r="D784" s="696"/>
      <c r="E784" s="666"/>
      <c r="F784" s="667"/>
      <c r="G784" s="261"/>
    </row>
    <row r="785" spans="1:7">
      <c r="A785" s="694" t="s">
        <v>321</v>
      </c>
      <c r="B785" s="695"/>
      <c r="C785" s="695"/>
      <c r="D785" s="696"/>
      <c r="E785" s="666"/>
      <c r="F785" s="667"/>
      <c r="G785" s="261"/>
    </row>
    <row r="786" spans="1:7">
      <c r="A786" s="694" t="s">
        <v>322</v>
      </c>
      <c r="B786" s="695"/>
      <c r="C786" s="695"/>
      <c r="D786" s="696"/>
      <c r="E786" s="666"/>
      <c r="F786" s="667"/>
      <c r="G786" s="261"/>
    </row>
    <row r="787" spans="1:7">
      <c r="A787" s="697" t="s">
        <v>323</v>
      </c>
      <c r="B787" s="698"/>
      <c r="C787" s="698"/>
      <c r="D787" s="699"/>
      <c r="E787" s="666"/>
      <c r="F787" s="667"/>
      <c r="G787" s="261"/>
    </row>
    <row r="788" spans="1:7" ht="14.25" thickBot="1">
      <c r="A788" s="700" t="s">
        <v>303</v>
      </c>
      <c r="B788" s="701"/>
      <c r="C788" s="701"/>
      <c r="D788" s="702"/>
      <c r="E788" s="666">
        <v>665</v>
      </c>
      <c r="F788" s="667">
        <v>709</v>
      </c>
      <c r="G788" s="261"/>
    </row>
    <row r="789" spans="1:7" ht="14.25" thickBot="1">
      <c r="A789" s="703" t="s">
        <v>324</v>
      </c>
      <c r="B789" s="704"/>
      <c r="C789" s="704"/>
      <c r="D789" s="705"/>
      <c r="E789" s="706">
        <f>SUM(E746+E755+E756+E757+E758+E759)</f>
        <v>19300.62</v>
      </c>
      <c r="F789" s="706">
        <f>SUM(F746+F755+F756+F757+F758+F759)</f>
        <v>29680.45</v>
      </c>
      <c r="G789" s="657"/>
    </row>
    <row r="790" spans="1:7">
      <c r="A790" s="707"/>
      <c r="B790" s="707"/>
      <c r="C790" s="707"/>
      <c r="D790" s="707"/>
      <c r="E790" s="707"/>
      <c r="F790" s="707"/>
      <c r="G790" s="657"/>
    </row>
    <row r="791" spans="1:7">
      <c r="A791" s="12" t="s">
        <v>325</v>
      </c>
      <c r="B791" s="152"/>
      <c r="C791" s="152"/>
      <c r="D791" s="152"/>
    </row>
    <row r="792" spans="1:7" ht="15.75" thickBot="1">
      <c r="A792" s="588"/>
      <c r="B792" s="588"/>
      <c r="C792" s="343"/>
    </row>
    <row r="793" spans="1:7" ht="15.6" customHeight="1">
      <c r="A793" s="708" t="s">
        <v>326</v>
      </c>
      <c r="B793" s="709"/>
      <c r="C793" s="710" t="s">
        <v>263</v>
      </c>
      <c r="D793" s="710" t="s">
        <v>264</v>
      </c>
    </row>
    <row r="794" spans="1:7" ht="14.45" customHeight="1" thickBot="1">
      <c r="A794" s="711"/>
      <c r="B794" s="712"/>
      <c r="C794" s="713"/>
      <c r="D794" s="713"/>
    </row>
    <row r="795" spans="1:7" ht="13.9" customHeight="1">
      <c r="A795" s="714" t="s">
        <v>327</v>
      </c>
      <c r="B795" s="715"/>
      <c r="C795" s="716">
        <v>334992.48</v>
      </c>
      <c r="D795" s="632">
        <v>538995.35</v>
      </c>
    </row>
    <row r="796" spans="1:7">
      <c r="A796" s="450" t="s">
        <v>328</v>
      </c>
      <c r="B796" s="451"/>
      <c r="C796" s="295"/>
      <c r="D796" s="239"/>
    </row>
    <row r="797" spans="1:7">
      <c r="A797" s="450" t="s">
        <v>329</v>
      </c>
      <c r="B797" s="451"/>
      <c r="C797" s="295">
        <v>211357.19</v>
      </c>
      <c r="D797" s="239">
        <v>507430.8</v>
      </c>
    </row>
    <row r="798" spans="1:7" ht="29.45" customHeight="1">
      <c r="A798" s="453" t="s">
        <v>330</v>
      </c>
      <c r="B798" s="454"/>
      <c r="C798" s="295"/>
      <c r="D798" s="239">
        <v>0</v>
      </c>
    </row>
    <row r="799" spans="1:7" ht="42" customHeight="1">
      <c r="A799" s="453" t="s">
        <v>331</v>
      </c>
      <c r="B799" s="454"/>
      <c r="C799" s="295"/>
      <c r="D799" s="239"/>
    </row>
    <row r="800" spans="1:7" ht="29.45" customHeight="1">
      <c r="A800" s="453" t="s">
        <v>332</v>
      </c>
      <c r="B800" s="454"/>
      <c r="C800" s="295">
        <v>1976.54</v>
      </c>
      <c r="D800" s="239">
        <v>1975.69</v>
      </c>
    </row>
    <row r="801" spans="1:4" ht="13.9" customHeight="1">
      <c r="A801" s="453" t="s">
        <v>333</v>
      </c>
      <c r="B801" s="454"/>
      <c r="C801" s="238"/>
      <c r="D801" s="239"/>
    </row>
    <row r="802" spans="1:4" ht="21.75" customHeight="1">
      <c r="A802" s="579" t="s">
        <v>334</v>
      </c>
      <c r="B802" s="580"/>
      <c r="C802" s="238"/>
      <c r="D802" s="239"/>
    </row>
    <row r="803" spans="1:4" ht="33" customHeight="1">
      <c r="A803" s="453" t="s">
        <v>335</v>
      </c>
      <c r="B803" s="454"/>
      <c r="C803" s="717"/>
      <c r="D803" s="239"/>
    </row>
    <row r="804" spans="1:4" ht="14.25" thickBot="1">
      <c r="A804" s="456" t="s">
        <v>17</v>
      </c>
      <c r="B804" s="457"/>
      <c r="C804" s="244"/>
      <c r="D804" s="245"/>
    </row>
    <row r="805" spans="1:4" ht="16.5" thickBot="1">
      <c r="A805" s="718" t="s">
        <v>83</v>
      </c>
      <c r="B805" s="719"/>
      <c r="C805" s="720">
        <f>SUM(C795:C804)</f>
        <v>548326.21</v>
      </c>
      <c r="D805" s="720">
        <f>SUM(D795:D804)</f>
        <v>1048401.8399999999</v>
      </c>
    </row>
    <row r="835" spans="1:6" ht="14.25">
      <c r="A835" s="307" t="s">
        <v>336</v>
      </c>
      <c r="B835" s="307"/>
      <c r="C835" s="307"/>
    </row>
    <row r="836" spans="1:6" ht="15" thickBot="1">
      <c r="A836" s="588"/>
      <c r="B836" s="588"/>
      <c r="C836" s="588"/>
    </row>
    <row r="837" spans="1:6" ht="26.25" thickBot="1">
      <c r="A837" s="721" t="s">
        <v>337</v>
      </c>
      <c r="B837" s="722"/>
      <c r="C837" s="722"/>
      <c r="D837" s="723"/>
      <c r="E837" s="724" t="s">
        <v>263</v>
      </c>
      <c r="F837" s="345" t="s">
        <v>264</v>
      </c>
    </row>
    <row r="838" spans="1:6" ht="14.25" thickBot="1">
      <c r="A838" s="427" t="s">
        <v>338</v>
      </c>
      <c r="B838" s="725"/>
      <c r="C838" s="725"/>
      <c r="D838" s="726"/>
      <c r="E838" s="727">
        <f>E839+E840+E841</f>
        <v>0</v>
      </c>
      <c r="F838" s="727">
        <f>F839+F840+F841</f>
        <v>0</v>
      </c>
    </row>
    <row r="839" spans="1:6">
      <c r="A839" s="728" t="s">
        <v>339</v>
      </c>
      <c r="B839" s="729"/>
      <c r="C839" s="729"/>
      <c r="D839" s="730"/>
      <c r="E839" s="731"/>
      <c r="F839" s="732"/>
    </row>
    <row r="840" spans="1:6">
      <c r="A840" s="733" t="s">
        <v>340</v>
      </c>
      <c r="B840" s="734"/>
      <c r="C840" s="734"/>
      <c r="D840" s="735"/>
      <c r="E840" s="736"/>
      <c r="F840" s="737"/>
    </row>
    <row r="841" spans="1:6" ht="14.25" thickBot="1">
      <c r="A841" s="738" t="s">
        <v>341</v>
      </c>
      <c r="B841" s="739"/>
      <c r="C841" s="739"/>
      <c r="D841" s="740"/>
      <c r="E841" s="741"/>
      <c r="F841" s="742"/>
    </row>
    <row r="842" spans="1:6" ht="14.25" thickBot="1">
      <c r="A842" s="743" t="s">
        <v>342</v>
      </c>
      <c r="B842" s="744"/>
      <c r="C842" s="744"/>
      <c r="D842" s="745"/>
      <c r="E842" s="746"/>
      <c r="F842" s="747"/>
    </row>
    <row r="843" spans="1:6" ht="14.25" thickBot="1">
      <c r="A843" s="748" t="s">
        <v>343</v>
      </c>
      <c r="B843" s="749"/>
      <c r="C843" s="749"/>
      <c r="D843" s="750"/>
      <c r="E843" s="746">
        <f>E844+E845+E846+E847+E848+E849+E850+E851+E852+E853</f>
        <v>40773.040000000001</v>
      </c>
      <c r="F843" s="746">
        <f>F844+F845+F846+F847+F848+F849+F850+F851+F852+F853</f>
        <v>243797.59</v>
      </c>
    </row>
    <row r="844" spans="1:6">
      <c r="A844" s="751" t="s">
        <v>344</v>
      </c>
      <c r="B844" s="752"/>
      <c r="C844" s="752"/>
      <c r="D844" s="753"/>
      <c r="E844" s="731"/>
      <c r="F844" s="731"/>
    </row>
    <row r="845" spans="1:6">
      <c r="A845" s="754" t="s">
        <v>345</v>
      </c>
      <c r="B845" s="755"/>
      <c r="C845" s="755"/>
      <c r="D845" s="756"/>
      <c r="E845" s="736"/>
      <c r="F845" s="736"/>
    </row>
    <row r="846" spans="1:6">
      <c r="A846" s="754" t="s">
        <v>346</v>
      </c>
      <c r="B846" s="755"/>
      <c r="C846" s="755"/>
      <c r="D846" s="756"/>
      <c r="E846" s="736"/>
      <c r="F846" s="736"/>
    </row>
    <row r="847" spans="1:6">
      <c r="A847" s="754" t="s">
        <v>347</v>
      </c>
      <c r="B847" s="755"/>
      <c r="C847" s="755"/>
      <c r="D847" s="756"/>
      <c r="E847" s="736"/>
      <c r="F847" s="737"/>
    </row>
    <row r="848" spans="1:6">
      <c r="A848" s="754" t="s">
        <v>348</v>
      </c>
      <c r="B848" s="755"/>
      <c r="C848" s="755"/>
      <c r="D848" s="756"/>
      <c r="E848" s="736"/>
      <c r="F848" s="737">
        <v>8969.32</v>
      </c>
    </row>
    <row r="849" spans="1:6">
      <c r="A849" s="754" t="s">
        <v>349</v>
      </c>
      <c r="B849" s="755"/>
      <c r="C849" s="755"/>
      <c r="D849" s="756"/>
      <c r="E849" s="757"/>
      <c r="F849" s="758"/>
    </row>
    <row r="850" spans="1:6">
      <c r="A850" s="754" t="s">
        <v>350</v>
      </c>
      <c r="B850" s="755"/>
      <c r="C850" s="755"/>
      <c r="D850" s="756"/>
      <c r="E850" s="757"/>
      <c r="F850" s="758"/>
    </row>
    <row r="851" spans="1:6" ht="25.9" customHeight="1">
      <c r="A851" s="733" t="s">
        <v>351</v>
      </c>
      <c r="B851" s="734"/>
      <c r="C851" s="734"/>
      <c r="D851" s="735"/>
      <c r="E851" s="736"/>
      <c r="F851" s="737"/>
    </row>
    <row r="852" spans="1:6" ht="54.6" customHeight="1">
      <c r="A852" s="733" t="s">
        <v>352</v>
      </c>
      <c r="B852" s="734"/>
      <c r="C852" s="734"/>
      <c r="D852" s="735"/>
      <c r="E852" s="757"/>
      <c r="F852" s="758"/>
    </row>
    <row r="853" spans="1:6" ht="53.45" customHeight="1" thickBot="1">
      <c r="A853" s="738" t="s">
        <v>353</v>
      </c>
      <c r="B853" s="739"/>
      <c r="C853" s="739"/>
      <c r="D853" s="740"/>
      <c r="E853" s="757">
        <v>40773.040000000001</v>
      </c>
      <c r="F853" s="758">
        <v>234828.27</v>
      </c>
    </row>
    <row r="854" spans="1:6" ht="14.25" thickBot="1">
      <c r="A854" s="759" t="s">
        <v>83</v>
      </c>
      <c r="B854" s="760"/>
      <c r="C854" s="760"/>
      <c r="D854" s="761"/>
      <c r="E854" s="421">
        <f>SUM(E838+E842+E843)</f>
        <v>40773.040000000001</v>
      </c>
      <c r="F854" s="421">
        <f>SUM(F838+F842+F843)</f>
        <v>243797.59</v>
      </c>
    </row>
    <row r="878" spans="1:6">
      <c r="A878" s="12" t="s">
        <v>354</v>
      </c>
      <c r="B878" s="152"/>
      <c r="C878" s="152"/>
      <c r="D878" s="152"/>
    </row>
    <row r="879" spans="1:6" ht="15.75" thickBot="1">
      <c r="A879" s="588"/>
      <c r="B879" s="588"/>
      <c r="C879" s="343"/>
      <c r="D879" s="343"/>
    </row>
    <row r="880" spans="1:6" ht="26.25" thickBot="1">
      <c r="A880" s="266" t="s">
        <v>355</v>
      </c>
      <c r="B880" s="267"/>
      <c r="C880" s="267"/>
      <c r="D880" s="268"/>
      <c r="E880" s="724" t="s">
        <v>263</v>
      </c>
      <c r="F880" s="345" t="s">
        <v>264</v>
      </c>
    </row>
    <row r="881" spans="1:6" ht="41.25" customHeight="1" thickBot="1">
      <c r="A881" s="762" t="s">
        <v>356</v>
      </c>
      <c r="B881" s="763"/>
      <c r="C881" s="763"/>
      <c r="D881" s="764"/>
      <c r="E881" s="765"/>
      <c r="F881" s="765"/>
    </row>
    <row r="882" spans="1:6" ht="14.25" thickBot="1">
      <c r="A882" s="427" t="s">
        <v>357</v>
      </c>
      <c r="B882" s="725"/>
      <c r="C882" s="725"/>
      <c r="D882" s="726"/>
      <c r="E882" s="766">
        <f>SUM(E883+E884+E888)</f>
        <v>1118.07</v>
      </c>
      <c r="F882" s="766">
        <f>SUM(F883+F884+F888)</f>
        <v>180.98</v>
      </c>
    </row>
    <row r="883" spans="1:6">
      <c r="A883" s="767" t="s">
        <v>358</v>
      </c>
      <c r="B883" s="768"/>
      <c r="C883" s="768"/>
      <c r="D883" s="769"/>
      <c r="E883" s="770"/>
      <c r="F883" s="770"/>
    </row>
    <row r="884" spans="1:6">
      <c r="A884" s="322" t="s">
        <v>359</v>
      </c>
      <c r="B884" s="771"/>
      <c r="C884" s="771"/>
      <c r="D884" s="772"/>
      <c r="E884" s="773">
        <f>SUM(E886:E887)</f>
        <v>0</v>
      </c>
      <c r="F884" s="773">
        <f>SUM(F886:F887)</f>
        <v>0</v>
      </c>
    </row>
    <row r="885" spans="1:6" ht="29.45" customHeight="1">
      <c r="A885" s="333" t="s">
        <v>360</v>
      </c>
      <c r="B885" s="774"/>
      <c r="C885" s="774"/>
      <c r="D885" s="473"/>
      <c r="E885" s="295"/>
      <c r="F885" s="295"/>
    </row>
    <row r="886" spans="1:6">
      <c r="A886" s="333" t="s">
        <v>361</v>
      </c>
      <c r="B886" s="774"/>
      <c r="C886" s="774"/>
      <c r="D886" s="473"/>
      <c r="E886" s="295"/>
      <c r="F886" s="295"/>
    </row>
    <row r="887" spans="1:6">
      <c r="A887" s="333" t="s">
        <v>362</v>
      </c>
      <c r="B887" s="774"/>
      <c r="C887" s="774"/>
      <c r="D887" s="473"/>
      <c r="E887" s="295"/>
      <c r="F887" s="295"/>
    </row>
    <row r="888" spans="1:6">
      <c r="A888" s="474" t="s">
        <v>363</v>
      </c>
      <c r="B888" s="775"/>
      <c r="C888" s="775"/>
      <c r="D888" s="475"/>
      <c r="E888" s="776">
        <f>E889+E890+E891+E892+E893</f>
        <v>1118.07</v>
      </c>
      <c r="F888" s="776">
        <f>F889+F890+F891+F892+F893</f>
        <v>180.98</v>
      </c>
    </row>
    <row r="889" spans="1:6">
      <c r="A889" s="333" t="s">
        <v>364</v>
      </c>
      <c r="B889" s="774"/>
      <c r="C889" s="774"/>
      <c r="D889" s="473"/>
      <c r="E889" s="295"/>
      <c r="F889" s="295"/>
    </row>
    <row r="890" spans="1:6">
      <c r="A890" s="333" t="s">
        <v>365</v>
      </c>
      <c r="B890" s="774"/>
      <c r="C890" s="774"/>
      <c r="D890" s="473"/>
      <c r="E890" s="295"/>
      <c r="F890" s="295"/>
    </row>
    <row r="891" spans="1:6">
      <c r="A891" s="333" t="s">
        <v>366</v>
      </c>
      <c r="B891" s="774"/>
      <c r="C891" s="774"/>
      <c r="D891" s="473"/>
      <c r="E891" s="295"/>
      <c r="F891" s="295"/>
    </row>
    <row r="892" spans="1:6">
      <c r="A892" s="333" t="s">
        <v>367</v>
      </c>
      <c r="B892" s="774"/>
      <c r="C892" s="774"/>
      <c r="D892" s="473"/>
      <c r="E892" s="295"/>
      <c r="F892" s="295"/>
    </row>
    <row r="893" spans="1:6" ht="65.45" customHeight="1" thickBot="1">
      <c r="A893" s="777" t="s">
        <v>368</v>
      </c>
      <c r="B893" s="778"/>
      <c r="C893" s="778"/>
      <c r="D893" s="779"/>
      <c r="E893" s="780">
        <v>1118.07</v>
      </c>
      <c r="F893" s="780">
        <v>180.98</v>
      </c>
    </row>
    <row r="894" spans="1:6" ht="14.25" thickBot="1">
      <c r="A894" s="781" t="s">
        <v>369</v>
      </c>
      <c r="B894" s="782"/>
      <c r="C894" s="782"/>
      <c r="D894" s="783"/>
      <c r="E894" s="784">
        <f>SUM(E881+E882)</f>
        <v>1118.07</v>
      </c>
      <c r="F894" s="784">
        <f>SUM(F881+F882)</f>
        <v>180.98</v>
      </c>
    </row>
    <row r="921" spans="1:6" ht="14.25">
      <c r="A921" s="68" t="s">
        <v>370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85"/>
      <c r="B923" s="786"/>
      <c r="C923" s="786"/>
      <c r="D923" s="787"/>
      <c r="E923" s="788" t="s">
        <v>263</v>
      </c>
      <c r="F923" s="789" t="s">
        <v>264</v>
      </c>
    </row>
    <row r="924" spans="1:6" ht="14.25" thickBot="1">
      <c r="A924" s="790" t="s">
        <v>371</v>
      </c>
      <c r="B924" s="791"/>
      <c r="C924" s="791"/>
      <c r="D924" s="792"/>
      <c r="E924" s="765"/>
      <c r="F924" s="765"/>
    </row>
    <row r="925" spans="1:6" ht="14.25" thickBot="1">
      <c r="A925" s="793" t="s">
        <v>372</v>
      </c>
      <c r="B925" s="794"/>
      <c r="C925" s="794"/>
      <c r="D925" s="795"/>
      <c r="E925" s="766">
        <f>SUM(E926:E927)</f>
        <v>141.72999999999999</v>
      </c>
      <c r="F925" s="766">
        <f>SUM(F926:F927)</f>
        <v>117.56</v>
      </c>
    </row>
    <row r="926" spans="1:6" ht="22.5" customHeight="1">
      <c r="A926" s="796" t="s">
        <v>373</v>
      </c>
      <c r="B926" s="797"/>
      <c r="C926" s="797"/>
      <c r="D926" s="798"/>
      <c r="E926" s="716">
        <v>141.72999999999999</v>
      </c>
      <c r="F926" s="716">
        <v>117.56</v>
      </c>
    </row>
    <row r="927" spans="1:6" ht="15.75" customHeight="1" thickBot="1">
      <c r="A927" s="799" t="s">
        <v>374</v>
      </c>
      <c r="B927" s="800"/>
      <c r="C927" s="800"/>
      <c r="D927" s="801"/>
      <c r="E927" s="802"/>
      <c r="F927" s="802"/>
    </row>
    <row r="928" spans="1:6">
      <c r="A928" s="803" t="s">
        <v>375</v>
      </c>
      <c r="B928" s="804"/>
      <c r="C928" s="804"/>
      <c r="D928" s="805"/>
      <c r="E928" s="806">
        <f>SUM(E929:E935)</f>
        <v>0</v>
      </c>
      <c r="F928" s="806">
        <f>SUM(F929:F935)</f>
        <v>0</v>
      </c>
    </row>
    <row r="929" spans="1:6">
      <c r="A929" s="807" t="s">
        <v>376</v>
      </c>
      <c r="B929" s="808"/>
      <c r="C929" s="808"/>
      <c r="D929" s="809"/>
      <c r="E929" s="231"/>
      <c r="F929" s="231"/>
    </row>
    <row r="930" spans="1:6">
      <c r="A930" s="807" t="s">
        <v>377</v>
      </c>
      <c r="B930" s="808"/>
      <c r="C930" s="808"/>
      <c r="D930" s="809"/>
      <c r="E930" s="238"/>
      <c r="F930" s="238"/>
    </row>
    <row r="931" spans="1:6">
      <c r="A931" s="810" t="s">
        <v>378</v>
      </c>
      <c r="B931" s="811"/>
      <c r="C931" s="811"/>
      <c r="D931" s="812"/>
      <c r="E931" s="386"/>
      <c r="F931" s="386"/>
    </row>
    <row r="932" spans="1:6">
      <c r="A932" s="813" t="s">
        <v>379</v>
      </c>
      <c r="B932" s="814"/>
      <c r="C932" s="814"/>
      <c r="D932" s="815"/>
      <c r="E932" s="238"/>
      <c r="F932" s="238"/>
    </row>
    <row r="933" spans="1:6">
      <c r="A933" s="813" t="s">
        <v>380</v>
      </c>
      <c r="B933" s="814"/>
      <c r="C933" s="814"/>
      <c r="D933" s="815"/>
      <c r="E933" s="244"/>
      <c r="F933" s="244"/>
    </row>
    <row r="934" spans="1:6">
      <c r="A934" s="813" t="s">
        <v>381</v>
      </c>
      <c r="B934" s="814"/>
      <c r="C934" s="814"/>
      <c r="D934" s="815"/>
      <c r="E934" s="244"/>
      <c r="F934" s="244"/>
    </row>
    <row r="935" spans="1:6" ht="14.25" thickBot="1">
      <c r="A935" s="816" t="s">
        <v>135</v>
      </c>
      <c r="B935" s="817"/>
      <c r="C935" s="817"/>
      <c r="D935" s="818"/>
      <c r="E935" s="244"/>
      <c r="F935" s="244"/>
    </row>
    <row r="936" spans="1:6" ht="16.5" thickBot="1">
      <c r="A936" s="718" t="s">
        <v>83</v>
      </c>
      <c r="B936" s="819"/>
      <c r="C936" s="819"/>
      <c r="D936" s="719"/>
      <c r="E936" s="820">
        <f>SUM(E924+E925+E928)</f>
        <v>141.72999999999999</v>
      </c>
      <c r="F936" s="820">
        <f>SUM(F924+F925+F928)</f>
        <v>117.56</v>
      </c>
    </row>
    <row r="937" spans="1:6" ht="15.75">
      <c r="A937" s="821"/>
      <c r="B937" s="821"/>
      <c r="C937" s="821"/>
      <c r="D937" s="821"/>
      <c r="E937" s="822"/>
      <c r="F937" s="822"/>
    </row>
    <row r="939" spans="1:6" ht="14.25">
      <c r="A939" s="307" t="s">
        <v>382</v>
      </c>
      <c r="B939" s="307"/>
      <c r="C939" s="307"/>
    </row>
    <row r="940" spans="1:6" ht="14.25" thickBot="1">
      <c r="A940" s="215"/>
      <c r="B940" s="261"/>
      <c r="C940" s="261"/>
    </row>
    <row r="941" spans="1:6" ht="26.25" thickBot="1">
      <c r="A941" s="266"/>
      <c r="B941" s="267"/>
      <c r="C941" s="267"/>
      <c r="D941" s="268"/>
      <c r="E941" s="724" t="s">
        <v>263</v>
      </c>
      <c r="F941" s="345" t="s">
        <v>264</v>
      </c>
    </row>
    <row r="942" spans="1:6" ht="14.25" thickBot="1">
      <c r="A942" s="427" t="s">
        <v>372</v>
      </c>
      <c r="B942" s="725"/>
      <c r="C942" s="725"/>
      <c r="D942" s="726"/>
      <c r="E942" s="766">
        <f>E943+E944</f>
        <v>0</v>
      </c>
      <c r="F942" s="766">
        <f>F943+F944</f>
        <v>0</v>
      </c>
    </row>
    <row r="943" spans="1:6">
      <c r="A943" s="751" t="s">
        <v>383</v>
      </c>
      <c r="B943" s="752"/>
      <c r="C943" s="752"/>
      <c r="D943" s="753"/>
      <c r="E943" s="823"/>
      <c r="F943" s="824"/>
    </row>
    <row r="944" spans="1:6" ht="14.25" thickBot="1">
      <c r="A944" s="825" t="s">
        <v>384</v>
      </c>
      <c r="B944" s="826"/>
      <c r="C944" s="826"/>
      <c r="D944" s="827"/>
      <c r="E944" s="780"/>
      <c r="F944" s="828"/>
    </row>
    <row r="945" spans="1:6" ht="14.25" thickBot="1">
      <c r="A945" s="427" t="s">
        <v>385</v>
      </c>
      <c r="B945" s="725"/>
      <c r="C945" s="725"/>
      <c r="D945" s="726"/>
      <c r="E945" s="766">
        <f>SUM(E946:E951)</f>
        <v>140.33000000000001</v>
      </c>
      <c r="F945" s="766">
        <f>SUM(F946:F951)</f>
        <v>110.08</v>
      </c>
    </row>
    <row r="946" spans="1:6">
      <c r="A946" s="754" t="s">
        <v>386</v>
      </c>
      <c r="B946" s="755"/>
      <c r="C946" s="755"/>
      <c r="D946" s="756"/>
      <c r="E946" s="295"/>
      <c r="F946" s="295"/>
    </row>
    <row r="947" spans="1:6">
      <c r="A947" s="733" t="s">
        <v>387</v>
      </c>
      <c r="B947" s="734"/>
      <c r="C947" s="734"/>
      <c r="D947" s="735"/>
      <c r="E947" s="295"/>
      <c r="F947" s="295"/>
    </row>
    <row r="948" spans="1:6">
      <c r="A948" s="733" t="s">
        <v>388</v>
      </c>
      <c r="B948" s="734"/>
      <c r="C948" s="734"/>
      <c r="D948" s="735"/>
      <c r="E948" s="802">
        <v>140.33000000000001</v>
      </c>
      <c r="F948" s="802"/>
    </row>
    <row r="949" spans="1:6">
      <c r="A949" s="733" t="s">
        <v>389</v>
      </c>
      <c r="B949" s="734"/>
      <c r="C949" s="734"/>
      <c r="D949" s="735"/>
      <c r="E949" s="802"/>
      <c r="F949" s="802"/>
    </row>
    <row r="950" spans="1:6">
      <c r="A950" s="733" t="s">
        <v>390</v>
      </c>
      <c r="B950" s="734"/>
      <c r="C950" s="734"/>
      <c r="D950" s="735"/>
      <c r="E950" s="802"/>
      <c r="F950" s="802">
        <v>110.08</v>
      </c>
    </row>
    <row r="951" spans="1:6" ht="14.25" thickBot="1">
      <c r="A951" s="829" t="s">
        <v>135</v>
      </c>
      <c r="B951" s="830"/>
      <c r="C951" s="830"/>
      <c r="D951" s="831"/>
      <c r="E951" s="802"/>
      <c r="F951" s="802"/>
    </row>
    <row r="952" spans="1:6" ht="14.25" thickBot="1">
      <c r="A952" s="441"/>
      <c r="B952" s="832"/>
      <c r="C952" s="832"/>
      <c r="D952" s="442"/>
      <c r="E952" s="421">
        <f>SUM(E942+E945)</f>
        <v>140.33000000000001</v>
      </c>
      <c r="F952" s="421">
        <f>SUM(F942+F945)</f>
        <v>110.08</v>
      </c>
    </row>
    <row r="968" spans="1:6" ht="15.75">
      <c r="A968" s="833" t="s">
        <v>391</v>
      </c>
      <c r="B968" s="833"/>
      <c r="C968" s="833"/>
      <c r="D968" s="833"/>
      <c r="E968" s="833"/>
      <c r="F968" s="833"/>
    </row>
    <row r="969" spans="1:6" ht="14.25" thickBot="1">
      <c r="A969" s="834"/>
      <c r="B969" s="261"/>
      <c r="C969" s="261"/>
      <c r="D969" s="261"/>
      <c r="E969" s="261"/>
      <c r="F969" s="261"/>
    </row>
    <row r="970" spans="1:6" ht="14.25" thickBot="1">
      <c r="A970" s="835" t="s">
        <v>392</v>
      </c>
      <c r="B970" s="836"/>
      <c r="C970" s="363" t="s">
        <v>393</v>
      </c>
      <c r="D970" s="837"/>
      <c r="E970" s="837"/>
      <c r="F970" s="364"/>
    </row>
    <row r="971" spans="1:6" ht="14.25" thickBot="1">
      <c r="A971" s="838"/>
      <c r="B971" s="839"/>
      <c r="C971" s="840" t="s">
        <v>394</v>
      </c>
      <c r="D971" s="841" t="s">
        <v>395</v>
      </c>
      <c r="E971" s="842" t="s">
        <v>265</v>
      </c>
      <c r="F971" s="841" t="s">
        <v>269</v>
      </c>
    </row>
    <row r="972" spans="1:6">
      <c r="A972" s="843" t="s">
        <v>396</v>
      </c>
      <c r="B972" s="348"/>
      <c r="C972" s="844">
        <f>SUM(C973:C973)</f>
        <v>0</v>
      </c>
      <c r="D972" s="844">
        <f t="shared" ref="D972:F972" si="22">SUM(D973:D973)</f>
        <v>1063.76</v>
      </c>
      <c r="E972" s="844">
        <f t="shared" si="22"/>
        <v>0</v>
      </c>
      <c r="F972" s="844">
        <f t="shared" si="22"/>
        <v>11986.96</v>
      </c>
    </row>
    <row r="973" spans="1:6">
      <c r="A973" s="845" t="s">
        <v>397</v>
      </c>
      <c r="B973" s="352"/>
      <c r="C973" s="297"/>
      <c r="D973" s="238">
        <v>1063.76</v>
      </c>
      <c r="E973" s="237">
        <v>0</v>
      </c>
      <c r="F973" s="238">
        <v>11986.96</v>
      </c>
    </row>
    <row r="974" spans="1:6">
      <c r="A974" s="845"/>
      <c r="B974" s="352"/>
      <c r="C974" s="297"/>
      <c r="D974" s="238"/>
      <c r="E974" s="237"/>
      <c r="F974" s="238"/>
    </row>
    <row r="975" spans="1:6">
      <c r="A975" s="845"/>
      <c r="B975" s="352"/>
      <c r="C975" s="297"/>
      <c r="D975" s="238"/>
      <c r="E975" s="237"/>
      <c r="F975" s="238"/>
    </row>
    <row r="976" spans="1:6">
      <c r="A976" s="846" t="s">
        <v>398</v>
      </c>
      <c r="B976" s="454"/>
      <c r="C976" s="297"/>
      <c r="D976" s="238"/>
      <c r="E976" s="237"/>
      <c r="F976" s="238"/>
    </row>
    <row r="977" spans="1:6" ht="14.25" thickBot="1">
      <c r="A977" s="847" t="s">
        <v>399</v>
      </c>
      <c r="B977" s="370"/>
      <c r="C977" s="848">
        <v>0</v>
      </c>
      <c r="D977" s="244">
        <v>0</v>
      </c>
      <c r="E977" s="243">
        <v>0</v>
      </c>
      <c r="F977" s="244">
        <v>5595</v>
      </c>
    </row>
    <row r="978" spans="1:6" ht="14.25" thickBot="1">
      <c r="A978" s="849" t="s">
        <v>136</v>
      </c>
      <c r="B978" s="850"/>
      <c r="C978" s="851">
        <f>C972+C976+C977</f>
        <v>0</v>
      </c>
      <c r="D978" s="851">
        <f t="shared" ref="D978:F978" si="23">D972+D976+D977</f>
        <v>1063.76</v>
      </c>
      <c r="E978" s="851">
        <f t="shared" si="23"/>
        <v>0</v>
      </c>
      <c r="F978" s="851">
        <f t="shared" si="23"/>
        <v>17581.96</v>
      </c>
    </row>
    <row r="981" spans="1:6" ht="30" customHeight="1">
      <c r="A981" s="213" t="s">
        <v>400</v>
      </c>
      <c r="B981" s="213"/>
      <c r="C981" s="213"/>
      <c r="D981" s="213"/>
      <c r="E981" s="852"/>
      <c r="F981" s="852"/>
    </row>
    <row r="983" spans="1:6" ht="15">
      <c r="A983" s="307" t="s">
        <v>401</v>
      </c>
      <c r="B983" s="307"/>
      <c r="C983" s="307"/>
      <c r="D983" s="307"/>
    </row>
    <row r="984" spans="1:6" ht="14.25" thickBot="1">
      <c r="A984" s="215"/>
      <c r="B984" s="261"/>
      <c r="C984" s="261"/>
      <c r="D984" s="261"/>
    </row>
    <row r="985" spans="1:6" ht="51.75" thickBot="1">
      <c r="A985" s="363" t="s">
        <v>32</v>
      </c>
      <c r="B985" s="364"/>
      <c r="C985" s="312" t="s">
        <v>402</v>
      </c>
      <c r="D985" s="312" t="s">
        <v>403</v>
      </c>
    </row>
    <row r="986" spans="1:6" ht="14.25" thickBot="1">
      <c r="A986" s="489" t="s">
        <v>404</v>
      </c>
      <c r="B986" s="853"/>
      <c r="C986" s="854">
        <v>63</v>
      </c>
      <c r="D986" s="855">
        <v>69</v>
      </c>
    </row>
    <row r="989" spans="1:6" ht="24" customHeight="1">
      <c r="A989" s="307" t="s">
        <v>405</v>
      </c>
      <c r="B989" s="307"/>
      <c r="C989" s="307"/>
      <c r="D989" s="307"/>
      <c r="E989" s="307"/>
      <c r="F989" s="307"/>
    </row>
    <row r="990" spans="1:6" ht="16.5" thickBot="1">
      <c r="A990" s="261"/>
      <c r="B990" s="437"/>
      <c r="C990" s="437"/>
      <c r="D990" s="261"/>
      <c r="E990" s="261"/>
    </row>
    <row r="991" spans="1:6" ht="51.75" thickBot="1">
      <c r="A991" s="840" t="s">
        <v>406</v>
      </c>
      <c r="B991" s="841" t="s">
        <v>407</v>
      </c>
      <c r="C991" s="841" t="s">
        <v>151</v>
      </c>
      <c r="D991" s="221" t="s">
        <v>408</v>
      </c>
      <c r="E991" s="220" t="s">
        <v>409</v>
      </c>
    </row>
    <row r="992" spans="1:6">
      <c r="A992" s="856" t="s">
        <v>80</v>
      </c>
      <c r="B992" s="253" t="s">
        <v>410</v>
      </c>
      <c r="C992" s="253"/>
      <c r="D992" s="253" t="s">
        <v>410</v>
      </c>
      <c r="E992" s="253" t="s">
        <v>410</v>
      </c>
    </row>
    <row r="993" spans="1:5">
      <c r="A993" s="857" t="s">
        <v>81</v>
      </c>
      <c r="B993" s="238"/>
      <c r="C993" s="238"/>
      <c r="D993" s="237"/>
      <c r="E993" s="238"/>
    </row>
    <row r="994" spans="1:5">
      <c r="A994" s="857" t="s">
        <v>411</v>
      </c>
      <c r="B994" s="238"/>
      <c r="C994" s="238"/>
      <c r="D994" s="237"/>
      <c r="E994" s="238"/>
    </row>
    <row r="995" spans="1:5">
      <c r="A995" s="857" t="s">
        <v>412</v>
      </c>
      <c r="B995" s="238"/>
      <c r="C995" s="238"/>
      <c r="D995" s="237"/>
      <c r="E995" s="238"/>
    </row>
    <row r="996" spans="1:5">
      <c r="A996" s="857" t="s">
        <v>413</v>
      </c>
      <c r="B996" s="238"/>
      <c r="C996" s="238"/>
      <c r="D996" s="237"/>
      <c r="E996" s="238"/>
    </row>
    <row r="997" spans="1:5">
      <c r="A997" s="857" t="s">
        <v>414</v>
      </c>
      <c r="B997" s="238"/>
      <c r="C997" s="238"/>
      <c r="D997" s="237"/>
      <c r="E997" s="238"/>
    </row>
    <row r="998" spans="1:5">
      <c r="A998" s="857" t="s">
        <v>415</v>
      </c>
      <c r="B998" s="238"/>
      <c r="C998" s="238"/>
      <c r="D998" s="237"/>
      <c r="E998" s="238"/>
    </row>
    <row r="999" spans="1:5" ht="14.25" thickBot="1">
      <c r="A999" s="858" t="s">
        <v>416</v>
      </c>
      <c r="B999" s="628"/>
      <c r="C999" s="628"/>
      <c r="D999" s="859"/>
      <c r="E999" s="628"/>
    </row>
    <row r="1010" spans="1:5" ht="14.25">
      <c r="A1010" s="588" t="s">
        <v>417</v>
      </c>
      <c r="B1010" s="860"/>
      <c r="C1010" s="860"/>
      <c r="D1010" s="860"/>
      <c r="E1010" s="860"/>
    </row>
    <row r="1011" spans="1:5" ht="16.5" thickBot="1">
      <c r="A1011" s="261"/>
      <c r="B1011" s="437"/>
      <c r="C1011" s="437"/>
      <c r="D1011" s="261"/>
      <c r="E1011" s="261"/>
    </row>
    <row r="1012" spans="1:5" ht="63.75" thickBot="1">
      <c r="A1012" s="861" t="s">
        <v>406</v>
      </c>
      <c r="B1012" s="862" t="s">
        <v>407</v>
      </c>
      <c r="C1012" s="862" t="s">
        <v>151</v>
      </c>
      <c r="D1012" s="863" t="s">
        <v>418</v>
      </c>
      <c r="E1012" s="864" t="s">
        <v>409</v>
      </c>
    </row>
    <row r="1013" spans="1:5">
      <c r="A1013" s="856" t="s">
        <v>80</v>
      </c>
      <c r="B1013" s="253" t="s">
        <v>410</v>
      </c>
      <c r="C1013" s="253"/>
      <c r="D1013" s="253" t="s">
        <v>410</v>
      </c>
      <c r="E1013" s="253" t="s">
        <v>410</v>
      </c>
    </row>
    <row r="1014" spans="1:5">
      <c r="A1014" s="857" t="s">
        <v>81</v>
      </c>
      <c r="B1014" s="238"/>
      <c r="C1014" s="238"/>
      <c r="D1014" s="237"/>
      <c r="E1014" s="238"/>
    </row>
    <row r="1015" spans="1:5">
      <c r="A1015" s="857" t="s">
        <v>411</v>
      </c>
      <c r="B1015" s="238"/>
      <c r="C1015" s="238"/>
      <c r="D1015" s="237"/>
      <c r="E1015" s="238"/>
    </row>
    <row r="1016" spans="1:5">
      <c r="A1016" s="857" t="s">
        <v>412</v>
      </c>
      <c r="B1016" s="238"/>
      <c r="C1016" s="238"/>
      <c r="D1016" s="237"/>
      <c r="E1016" s="238"/>
    </row>
    <row r="1017" spans="1:5">
      <c r="A1017" s="857" t="s">
        <v>413</v>
      </c>
      <c r="B1017" s="238"/>
      <c r="C1017" s="238"/>
      <c r="D1017" s="237"/>
      <c r="E1017" s="238"/>
    </row>
    <row r="1018" spans="1:5">
      <c r="A1018" s="857" t="s">
        <v>414</v>
      </c>
      <c r="B1018" s="238"/>
      <c r="C1018" s="238"/>
      <c r="D1018" s="237"/>
      <c r="E1018" s="238"/>
    </row>
    <row r="1019" spans="1:5">
      <c r="A1019" s="857" t="s">
        <v>415</v>
      </c>
      <c r="B1019" s="238"/>
      <c r="C1019" s="238"/>
      <c r="D1019" s="237"/>
      <c r="E1019" s="238"/>
    </row>
    <row r="1020" spans="1:5" ht="14.25" thickBot="1">
      <c r="A1020" s="858" t="s">
        <v>416</v>
      </c>
      <c r="B1020" s="628"/>
      <c r="C1020" s="628"/>
      <c r="D1020" s="859"/>
      <c r="E1020" s="628"/>
    </row>
    <row r="1028" spans="1:7" ht="15">
      <c r="A1028" s="865"/>
      <c r="B1028" s="865"/>
      <c r="C1028" s="866"/>
      <c r="D1028" s="867"/>
      <c r="E1028" s="865"/>
      <c r="F1028" s="865"/>
    </row>
    <row r="1029" spans="1:7" ht="15">
      <c r="A1029" s="868" t="s">
        <v>419</v>
      </c>
      <c r="B1029" s="868"/>
      <c r="C1029" s="866">
        <v>45009</v>
      </c>
      <c r="D1029" s="867"/>
      <c r="E1029" s="868"/>
      <c r="F1029" s="867" t="s">
        <v>420</v>
      </c>
      <c r="G1029" s="867"/>
    </row>
    <row r="1030" spans="1:7" ht="15">
      <c r="A1030" s="868" t="s">
        <v>421</v>
      </c>
      <c r="B1030" s="343"/>
      <c r="C1030" s="867" t="s">
        <v>422</v>
      </c>
      <c r="D1030" s="869"/>
      <c r="E1030" s="868"/>
      <c r="F1030" s="867" t="s">
        <v>423</v>
      </c>
      <c r="G1030" s="867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&amp;CLXXXVI Liceum Ogólnokształcące im. Batalionu „Zośka”, ul. Garbińskiego 1, 01-122 Warszawa
Informacja dodatkowa do sprawozdania finansowego za rok obrotowy zakończony 31 grudnia 2022 r.
II. Dodatkowe informacje i objaśnienia</oddHeader>
  </headerFooter>
  <rowBreaks count="22" manualBreakCount="22">
    <brk id="90" max="9" man="1"/>
    <brk id="125" max="9" man="1"/>
    <brk id="212" max="9" man="1"/>
    <brk id="248" max="9" man="1"/>
    <brk id="288" max="9" man="1"/>
    <brk id="325" max="9" man="1"/>
    <brk id="372" max="9" man="1"/>
    <brk id="413" max="9" man="1"/>
    <brk id="453" max="9" man="1"/>
    <brk id="492" max="9" man="1"/>
    <brk id="535" max="9" man="1"/>
    <brk id="573" max="9" man="1"/>
    <brk id="622" max="9" man="1"/>
    <brk id="672" max="9" man="1"/>
    <brk id="696" max="9" man="1"/>
    <brk id="740" max="9" man="1"/>
    <brk id="789" max="9" man="1"/>
    <brk id="833" max="9" man="1"/>
    <brk id="876" max="9" man="1"/>
    <brk id="919" max="9" man="1"/>
    <brk id="966" max="9" man="1"/>
    <brk id="1008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LO86</vt:lpstr>
      <vt:lpstr>'LO86'!Obszar_wydruku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2023-04-19T07:25:46Z</dcterms:created>
  <dcterms:modified xsi:type="dcterms:W3CDTF">2023-04-19T07:25:46Z</dcterms:modified>
</cp:coreProperties>
</file>