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ałacznik 21 za 2022\"/>
    </mc:Choice>
  </mc:AlternateContent>
  <xr:revisionPtr revIDLastSave="0" documentId="8_{72FEAD09-363F-4AE8-8C82-B8A7409A3B6C}" xr6:coauthVersionLast="36" xr6:coauthVersionMax="36" xr10:uidLastSave="{00000000-0000-0000-0000-000000000000}"/>
  <bookViews>
    <workbookView xWindow="0" yWindow="0" windowWidth="28800" windowHeight="11805" xr2:uid="{01CD935F-ACFA-42F0-B266-A7D8D1ECBBEB}"/>
  </bookViews>
  <sheets>
    <sheet name="P28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F952" i="1" s="1"/>
  <c r="E945" i="1"/>
  <c r="E952" i="1" s="1"/>
  <c r="F942" i="1"/>
  <c r="E942" i="1"/>
  <c r="F928" i="1"/>
  <c r="E928" i="1"/>
  <c r="F925" i="1"/>
  <c r="F936" i="1" s="1"/>
  <c r="E925" i="1"/>
  <c r="E936" i="1" s="1"/>
  <c r="F888" i="1"/>
  <c r="E888" i="1"/>
  <c r="F884" i="1"/>
  <c r="F882" i="1" s="1"/>
  <c r="F894" i="1" s="1"/>
  <c r="E884" i="1"/>
  <c r="E882" i="1" s="1"/>
  <c r="E894" i="1" s="1"/>
  <c r="F843" i="1"/>
  <c r="E843" i="1"/>
  <c r="F838" i="1"/>
  <c r="F854" i="1" s="1"/>
  <c r="E838" i="1"/>
  <c r="E854" i="1" s="1"/>
  <c r="D805" i="1"/>
  <c r="C805" i="1"/>
  <c r="D797" i="1"/>
  <c r="F774" i="1"/>
  <c r="E774" i="1"/>
  <c r="F771" i="1"/>
  <c r="E771" i="1"/>
  <c r="F768" i="1"/>
  <c r="E768" i="1"/>
  <c r="F760" i="1"/>
  <c r="E760" i="1"/>
  <c r="E759" i="1" s="1"/>
  <c r="F759" i="1"/>
  <c r="F746" i="1"/>
  <c r="F789" i="1" s="1"/>
  <c r="E746" i="1"/>
  <c r="E789" i="1" s="1"/>
  <c r="C692" i="1"/>
  <c r="B692" i="1"/>
  <c r="C686" i="1"/>
  <c r="B686" i="1"/>
  <c r="C685" i="1"/>
  <c r="B685" i="1"/>
  <c r="C682" i="1"/>
  <c r="B682" i="1"/>
  <c r="B677" i="1" s="1"/>
  <c r="C677" i="1"/>
  <c r="D582" i="1"/>
  <c r="C582" i="1"/>
  <c r="D581" i="1"/>
  <c r="D590" i="1" s="1"/>
  <c r="C581" i="1"/>
  <c r="C590" i="1" s="1"/>
  <c r="H558" i="1"/>
  <c r="G558" i="1"/>
  <c r="F558" i="1"/>
  <c r="E558" i="1"/>
  <c r="D558" i="1"/>
  <c r="C558" i="1"/>
  <c r="B558" i="1"/>
  <c r="I557" i="1"/>
  <c r="H557" i="1"/>
  <c r="G557" i="1"/>
  <c r="F557" i="1"/>
  <c r="E557" i="1"/>
  <c r="D557" i="1"/>
  <c r="C557" i="1"/>
  <c r="B557" i="1"/>
  <c r="I556" i="1"/>
  <c r="I555" i="1"/>
  <c r="I554" i="1"/>
  <c r="I558" i="1" s="1"/>
  <c r="I553" i="1"/>
  <c r="I559" i="1" s="1"/>
  <c r="H553" i="1"/>
  <c r="H559" i="1" s="1"/>
  <c r="I548" i="1"/>
  <c r="H548" i="1"/>
  <c r="G548" i="1"/>
  <c r="F548" i="1"/>
  <c r="E548" i="1"/>
  <c r="D548" i="1"/>
  <c r="C548" i="1"/>
  <c r="B548" i="1"/>
  <c r="I544" i="1"/>
  <c r="H544" i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05" i="1"/>
  <c r="C505" i="1"/>
  <c r="D497" i="1"/>
  <c r="D510" i="1" s="1"/>
  <c r="C497" i="1"/>
  <c r="C510" i="1" s="1"/>
  <c r="D469" i="1"/>
  <c r="C469" i="1"/>
  <c r="D458" i="1"/>
  <c r="D480" i="1" s="1"/>
  <c r="C458" i="1"/>
  <c r="C480" i="1" s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G283" i="1" s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E109" i="1"/>
  <c r="D109" i="1"/>
  <c r="C109" i="1"/>
  <c r="B109" i="1"/>
  <c r="D108" i="1"/>
  <c r="C108" i="1"/>
  <c r="B108" i="1"/>
  <c r="E107" i="1"/>
  <c r="E106" i="1"/>
  <c r="E105" i="1"/>
  <c r="E108" i="1" s="1"/>
  <c r="B103" i="1"/>
  <c r="B110" i="1" s="1"/>
  <c r="E102" i="1"/>
  <c r="E101" i="1"/>
  <c r="E100" i="1"/>
  <c r="E99" i="1" s="1"/>
  <c r="D99" i="1"/>
  <c r="C99" i="1"/>
  <c r="B99" i="1"/>
  <c r="E98" i="1"/>
  <c r="E97" i="1"/>
  <c r="E96" i="1"/>
  <c r="E103" i="1" s="1"/>
  <c r="E110" i="1" s="1"/>
  <c r="D96" i="1"/>
  <c r="D103" i="1" s="1"/>
  <c r="D110" i="1" s="1"/>
  <c r="C96" i="1"/>
  <c r="C103" i="1" s="1"/>
  <c r="C110" i="1" s="1"/>
  <c r="B96" i="1"/>
  <c r="E95" i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C29" i="1"/>
  <c r="B29" i="1"/>
  <c r="I28" i="1"/>
  <c r="I27" i="1"/>
  <c r="I26" i="1"/>
  <c r="H26" i="1"/>
  <c r="G26" i="1"/>
  <c r="F26" i="1"/>
  <c r="E26" i="1"/>
  <c r="D26" i="1"/>
  <c r="C26" i="1"/>
  <c r="B26" i="1"/>
  <c r="I25" i="1"/>
  <c r="I24" i="1"/>
  <c r="E23" i="1"/>
  <c r="I23" i="1" s="1"/>
  <c r="I22" i="1" s="1"/>
  <c r="H22" i="1"/>
  <c r="H29" i="1" s="1"/>
  <c r="G22" i="1"/>
  <c r="G29" i="1" s="1"/>
  <c r="F22" i="1"/>
  <c r="F29" i="1" s="1"/>
  <c r="D22" i="1"/>
  <c r="D29" i="1" s="1"/>
  <c r="C22" i="1"/>
  <c r="B22" i="1"/>
  <c r="I21" i="1"/>
  <c r="I29" i="1" s="1"/>
  <c r="H19" i="1"/>
  <c r="H37" i="1" s="1"/>
  <c r="G19" i="1"/>
  <c r="F19" i="1"/>
  <c r="E19" i="1"/>
  <c r="I18" i="1"/>
  <c r="I17" i="1"/>
  <c r="I16" i="1" s="1"/>
  <c r="H16" i="1"/>
  <c r="G16" i="1"/>
  <c r="F16" i="1"/>
  <c r="E16" i="1"/>
  <c r="D16" i="1"/>
  <c r="C16" i="1"/>
  <c r="B16" i="1"/>
  <c r="I15" i="1"/>
  <c r="I12" i="1" s="1"/>
  <c r="I14" i="1"/>
  <c r="I13" i="1"/>
  <c r="H12" i="1"/>
  <c r="G12" i="1"/>
  <c r="F12" i="1"/>
  <c r="E12" i="1"/>
  <c r="D12" i="1"/>
  <c r="D19" i="1" s="1"/>
  <c r="D37" i="1" s="1"/>
  <c r="C12" i="1"/>
  <c r="C19" i="1" s="1"/>
  <c r="C37" i="1" s="1"/>
  <c r="B12" i="1"/>
  <c r="B19" i="1" s="1"/>
  <c r="I11" i="1"/>
  <c r="I19" i="1" s="1"/>
  <c r="I37" i="1" s="1"/>
  <c r="F37" i="1" l="1"/>
  <c r="G37" i="1"/>
  <c r="I36" i="1"/>
  <c r="E22" i="1"/>
  <c r="E29" i="1" s="1"/>
  <c r="E37" i="1" s="1"/>
</calcChain>
</file>

<file path=xl/sharedStrings.xml><?xml version="1.0" encoding="utf-8"?>
<sst xmlns="http://schemas.openxmlformats.org/spreadsheetml/2006/main" count="647" uniqueCount="425">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</sst>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6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6" fillId="0" borderId="0"/>
  </cellStyleXfs>
  <cellXfs count="868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4" fontId="3" fillId="0" borderId="0" xfId="0" applyNumberFormat="1" applyFont="1" applyAlignment="1" applyProtection="1">
      <alignment horizontal="left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3" fillId="0" borderId="0" xfId="0" applyNumberFormat="1" applyFont="1" applyAlignment="1" applyProtection="1">
      <alignment horizontal="left" vertical="top"/>
      <protection locked="0"/>
    </xf>
    <xf numFmtId="4" fontId="6" fillId="0" borderId="0" xfId="3" applyNumberFormat="1" applyFont="1" applyAlignment="1" applyProtection="1">
      <alignment horizontal="left" vertical="top" wrapText="1"/>
      <protection locked="0"/>
    </xf>
    <xf numFmtId="4" fontId="7" fillId="0" borderId="0" xfId="0" applyNumberFormat="1" applyFont="1" applyAlignment="1" applyProtection="1">
      <alignment vertical="top"/>
      <protection locked="0"/>
    </xf>
    <xf numFmtId="0" fontId="8" fillId="0" borderId="0" xfId="0" applyFont="1" applyAlignment="1" applyProtection="1">
      <alignment horizontal="left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0" fontId="10" fillId="0" borderId="2" xfId="0" applyFont="1" applyBorder="1" applyAlignment="1" applyProtection="1">
      <alignment horizontal="center" wrapText="1"/>
      <protection locked="0"/>
    </xf>
    <xf numFmtId="0" fontId="10" fillId="2" borderId="3" xfId="0" applyFont="1" applyFill="1" applyBorder="1" applyAlignment="1" applyProtection="1">
      <alignment horizontal="center" wrapText="1"/>
      <protection locked="0"/>
    </xf>
    <xf numFmtId="0" fontId="10" fillId="2" borderId="4" xfId="0" applyFont="1" applyFill="1" applyBorder="1" applyAlignment="1" applyProtection="1">
      <alignment horizontal="center" wrapText="1"/>
      <protection locked="0"/>
    </xf>
    <xf numFmtId="0" fontId="10" fillId="2" borderId="5" xfId="0" applyFont="1" applyFill="1" applyBorder="1" applyAlignment="1" applyProtection="1">
      <alignment horizontal="center" wrapText="1"/>
      <protection locked="0"/>
    </xf>
    <xf numFmtId="0" fontId="10" fillId="0" borderId="1" xfId="0" applyFont="1" applyBorder="1" applyAlignment="1" applyProtection="1">
      <alignment horizontal="center" wrapText="1"/>
      <protection locked="0"/>
    </xf>
    <xf numFmtId="0" fontId="10" fillId="2" borderId="6" xfId="0" applyFont="1" applyFill="1" applyBorder="1" applyAlignment="1" applyProtection="1">
      <alignment horizontal="center" wrapText="1"/>
      <protection locked="0"/>
    </xf>
    <xf numFmtId="0" fontId="10" fillId="2" borderId="7" xfId="0" applyFont="1" applyFill="1" applyBorder="1" applyAlignment="1" applyProtection="1">
      <alignment horizontal="center" wrapText="1"/>
      <protection locked="0"/>
    </xf>
    <xf numFmtId="0" fontId="11" fillId="2" borderId="7" xfId="4" applyFont="1" applyFill="1" applyBorder="1" applyAlignment="1" applyProtection="1">
      <alignment wrapText="1"/>
      <protection locked="0"/>
    </xf>
    <xf numFmtId="0" fontId="10" fillId="2" borderId="8" xfId="0" applyFont="1" applyFill="1" applyBorder="1" applyAlignment="1" applyProtection="1">
      <alignment horizontal="center" wrapText="1"/>
      <protection locked="0"/>
    </xf>
    <xf numFmtId="0" fontId="10" fillId="2" borderId="9" xfId="0" applyFont="1" applyFill="1" applyBorder="1" applyAlignment="1" applyProtection="1">
      <alignment horizontal="center" wrapText="1"/>
      <protection locked="0"/>
    </xf>
    <xf numFmtId="0" fontId="10" fillId="2" borderId="10" xfId="0" applyFont="1" applyFill="1" applyBorder="1" applyAlignment="1" applyProtection="1">
      <alignment horizontal="center" wrapText="1"/>
      <protection locked="0"/>
    </xf>
    <xf numFmtId="0" fontId="10" fillId="2" borderId="11" xfId="0" applyFont="1" applyFill="1" applyBorder="1" applyAlignment="1" applyProtection="1">
      <alignment horizontal="center" wrapText="1"/>
      <protection locked="0"/>
    </xf>
    <xf numFmtId="0" fontId="10" fillId="2" borderId="12" xfId="0" applyFont="1" applyFill="1" applyBorder="1" applyAlignment="1" applyProtection="1">
      <alignment horizontal="center" wrapText="1"/>
      <protection locked="0"/>
    </xf>
    <xf numFmtId="0" fontId="11" fillId="2" borderId="12" xfId="4" applyFont="1" applyFill="1" applyBorder="1" applyAlignment="1" applyProtection="1">
      <alignment wrapText="1"/>
      <protection locked="0"/>
    </xf>
    <xf numFmtId="0" fontId="10" fillId="2" borderId="13" xfId="0" applyFont="1" applyFill="1" applyBorder="1" applyAlignment="1" applyProtection="1">
      <alignment horizontal="center" wrapText="1"/>
      <protection locked="0"/>
    </xf>
    <xf numFmtId="0" fontId="10" fillId="2" borderId="14" xfId="0" applyFont="1" applyFill="1" applyBorder="1" applyAlignment="1" applyProtection="1">
      <alignment horizontal="center" wrapText="1"/>
      <protection locked="0"/>
    </xf>
    <xf numFmtId="0" fontId="10" fillId="2" borderId="15" xfId="0" applyFont="1" applyFill="1" applyBorder="1" applyAlignment="1" applyProtection="1">
      <alignment horizontal="center" wrapText="1"/>
      <protection locked="0"/>
    </xf>
    <xf numFmtId="0" fontId="12" fillId="0" borderId="16" xfId="0" applyFont="1" applyBorder="1" applyProtection="1">
      <protection locked="0"/>
    </xf>
    <xf numFmtId="0" fontId="12" fillId="0" borderId="17" xfId="0" applyFont="1" applyBorder="1" applyProtection="1">
      <protection locked="0"/>
    </xf>
    <xf numFmtId="0" fontId="12" fillId="0" borderId="18" xfId="0" applyFont="1" applyBorder="1" applyProtection="1">
      <protection locked="0"/>
    </xf>
    <xf numFmtId="0" fontId="12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0" fillId="2" borderId="20" xfId="0" applyFont="1" applyFill="1" applyBorder="1" applyProtection="1">
      <protection locked="0"/>
    </xf>
    <xf numFmtId="4" fontId="10" fillId="0" borderId="21" xfId="0" applyNumberFormat="1" applyFont="1" applyBorder="1" applyAlignment="1" applyProtection="1">
      <alignment horizontal="right"/>
      <protection locked="0"/>
    </xf>
    <xf numFmtId="4" fontId="10" fillId="0" borderId="21" xfId="0" applyNumberFormat="1" applyFont="1" applyFill="1" applyBorder="1" applyAlignment="1" applyProtection="1">
      <alignment horizontal="right"/>
      <protection locked="0"/>
    </xf>
    <xf numFmtId="4" fontId="10" fillId="0" borderId="22" xfId="0" applyNumberFormat="1" applyFont="1" applyFill="1" applyBorder="1" applyAlignment="1">
      <alignment horizontal="right"/>
    </xf>
    <xf numFmtId="0" fontId="10" fillId="0" borderId="20" xfId="0" applyFont="1" applyBorder="1" applyProtection="1">
      <protection locked="0"/>
    </xf>
    <xf numFmtId="4" fontId="10" fillId="0" borderId="21" xfId="0" applyNumberFormat="1" applyFont="1" applyBorder="1" applyAlignment="1">
      <alignment horizontal="right"/>
    </xf>
    <xf numFmtId="4" fontId="10" fillId="0" borderId="21" xfId="0" applyNumberFormat="1" applyFont="1" applyFill="1" applyBorder="1" applyAlignment="1">
      <alignment horizontal="right"/>
    </xf>
    <xf numFmtId="0" fontId="13" fillId="0" borderId="20" xfId="0" applyFont="1" applyBorder="1" applyProtection="1">
      <protection locked="0"/>
    </xf>
    <xf numFmtId="2" fontId="13" fillId="0" borderId="21" xfId="0" applyNumberFormat="1" applyFont="1" applyBorder="1" applyAlignment="1" applyProtection="1">
      <alignment horizontal="right"/>
      <protection locked="0"/>
    </xf>
    <xf numFmtId="2" fontId="13" fillId="0" borderId="21" xfId="0" applyNumberFormat="1" applyFont="1" applyFill="1" applyBorder="1" applyAlignment="1" applyProtection="1">
      <alignment horizontal="right"/>
      <protection locked="0"/>
    </xf>
    <xf numFmtId="4" fontId="13" fillId="0" borderId="21" xfId="0" applyNumberFormat="1" applyFont="1" applyFill="1" applyBorder="1" applyAlignment="1" applyProtection="1">
      <alignment horizontal="right"/>
      <protection locked="0"/>
    </xf>
    <xf numFmtId="4" fontId="13" fillId="0" borderId="22" xfId="0" applyNumberFormat="1" applyFont="1" applyFill="1" applyBorder="1" applyAlignment="1">
      <alignment horizontal="right"/>
    </xf>
    <xf numFmtId="4" fontId="13" fillId="0" borderId="21" xfId="0" applyNumberFormat="1" applyFont="1" applyBorder="1" applyAlignment="1" applyProtection="1">
      <alignment horizontal="right"/>
      <protection locked="0"/>
    </xf>
    <xf numFmtId="4" fontId="13" fillId="0" borderId="22" xfId="0" applyNumberFormat="1" applyFont="1" applyBorder="1" applyAlignment="1">
      <alignment horizontal="right"/>
    </xf>
    <xf numFmtId="4" fontId="10" fillId="0" borderId="22" xfId="0" applyNumberFormat="1" applyFont="1" applyBorder="1" applyAlignment="1">
      <alignment horizontal="right"/>
    </xf>
    <xf numFmtId="4" fontId="7" fillId="0" borderId="0" xfId="0" applyNumberFormat="1" applyFont="1" applyFill="1" applyAlignment="1" applyProtection="1">
      <alignment vertical="center"/>
      <protection locked="0"/>
    </xf>
    <xf numFmtId="4" fontId="13" fillId="0" borderId="23" xfId="0" applyNumberFormat="1" applyFont="1" applyBorder="1" applyAlignment="1" applyProtection="1">
      <alignment horizontal="right"/>
      <protection locked="0"/>
    </xf>
    <xf numFmtId="2" fontId="13" fillId="0" borderId="23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>
      <alignment horizontal="right"/>
    </xf>
    <xf numFmtId="4" fontId="10" fillId="0" borderId="19" xfId="0" applyNumberFormat="1" applyFont="1" applyBorder="1" applyAlignment="1">
      <alignment horizontal="right"/>
    </xf>
    <xf numFmtId="4" fontId="10" fillId="2" borderId="21" xfId="0" applyNumberFormat="1" applyFont="1" applyFill="1" applyBorder="1" applyAlignment="1" applyProtection="1">
      <alignment horizontal="right"/>
      <protection locked="0"/>
    </xf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 applyProtection="1">
      <protection locked="0"/>
    </xf>
    <xf numFmtId="4" fontId="10" fillId="2" borderId="25" xfId="0" applyNumberFormat="1" applyFont="1" applyFill="1" applyBorder="1" applyAlignment="1" applyProtection="1">
      <alignment horizontal="right"/>
      <protection locked="0"/>
    </xf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Protection="1">
      <protection locked="0"/>
    </xf>
    <xf numFmtId="4" fontId="10" fillId="0" borderId="0" xfId="0" applyNumberFormat="1" applyFont="1" applyAlignment="1" applyProtection="1">
      <alignment horizontal="right"/>
      <protection locked="0"/>
    </xf>
    <xf numFmtId="0" fontId="14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15" fillId="3" borderId="27" xfId="0" applyFont="1" applyFill="1" applyBorder="1" applyAlignment="1" applyProtection="1">
      <alignment horizontal="center" wrapText="1"/>
      <protection locked="0"/>
    </xf>
    <xf numFmtId="0" fontId="15" fillId="3" borderId="28" xfId="0" applyFont="1" applyFill="1" applyBorder="1" applyAlignment="1" applyProtection="1">
      <alignment horizontal="center" wrapText="1"/>
      <protection locked="0"/>
    </xf>
    <xf numFmtId="0" fontId="15" fillId="3" borderId="29" xfId="0" applyFont="1" applyFill="1" applyBorder="1" applyAlignment="1" applyProtection="1">
      <alignment horizontal="center" vertical="center" wrapText="1"/>
      <protection locked="0"/>
    </xf>
    <xf numFmtId="0" fontId="15" fillId="3" borderId="30" xfId="0" applyFont="1" applyFill="1" applyBorder="1" applyAlignment="1" applyProtection="1">
      <alignment horizontal="center" wrapText="1"/>
      <protection locked="0"/>
    </xf>
    <xf numFmtId="0" fontId="15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5" fillId="3" borderId="11" xfId="0" applyFont="1" applyFill="1" applyBorder="1" applyAlignment="1" applyProtection="1">
      <alignment horizontal="center" wrapText="1"/>
      <protection locked="0"/>
    </xf>
    <xf numFmtId="0" fontId="15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Protection="1">
      <protection locked="0"/>
    </xf>
    <xf numFmtId="0" fontId="16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5" fillId="3" borderId="16" xfId="0" applyFont="1" applyFill="1" applyBorder="1" applyProtection="1">
      <protection locked="0"/>
    </xf>
    <xf numFmtId="0" fontId="15" fillId="3" borderId="19" xfId="0" applyFont="1" applyFill="1" applyBorder="1" applyProtection="1">
      <protection locked="0"/>
    </xf>
    <xf numFmtId="4" fontId="15" fillId="3" borderId="35" xfId="0" applyNumberFormat="1" applyFont="1" applyFill="1" applyBorder="1" applyAlignment="1" applyProtection="1">
      <alignment horizontal="right"/>
      <protection locked="0"/>
    </xf>
    <xf numFmtId="0" fontId="15" fillId="4" borderId="16" xfId="0" applyFont="1" applyFill="1" applyBorder="1" applyProtection="1">
      <protection locked="0"/>
    </xf>
    <xf numFmtId="0" fontId="15" fillId="4" borderId="19" xfId="0" applyFont="1" applyFill="1" applyBorder="1" applyProtection="1">
      <protection locked="0"/>
    </xf>
    <xf numFmtId="4" fontId="15" fillId="4" borderId="35" xfId="0" applyNumberFormat="1" applyFont="1" applyFill="1" applyBorder="1" applyAlignment="1">
      <alignment horizontal="right"/>
    </xf>
    <xf numFmtId="0" fontId="17" fillId="0" borderId="16" xfId="0" applyFont="1" applyBorder="1" applyProtection="1">
      <protection locked="0"/>
    </xf>
    <xf numFmtId="0" fontId="17" fillId="0" borderId="19" xfId="0" applyFont="1" applyBorder="1" applyProtection="1">
      <protection locked="0"/>
    </xf>
    <xf numFmtId="4" fontId="17" fillId="0" borderId="35" xfId="0" applyNumberFormat="1" applyFont="1" applyBorder="1" applyAlignment="1" applyProtection="1">
      <alignment horizontal="right"/>
      <protection locked="0"/>
    </xf>
    <xf numFmtId="0" fontId="17" fillId="0" borderId="36" xfId="0" applyFont="1" applyBorder="1" applyProtection="1">
      <protection locked="0"/>
    </xf>
    <xf numFmtId="0" fontId="17" fillId="0" borderId="37" xfId="0" applyFont="1" applyBorder="1" applyProtection="1">
      <protection locked="0"/>
    </xf>
    <xf numFmtId="4" fontId="17" fillId="0" borderId="38" xfId="0" applyNumberFormat="1" applyFont="1" applyBorder="1" applyAlignment="1" applyProtection="1">
      <alignment horizontal="right"/>
      <protection locked="0"/>
    </xf>
    <xf numFmtId="0" fontId="15" fillId="4" borderId="39" xfId="0" applyFont="1" applyFill="1" applyBorder="1" applyProtection="1">
      <protection locked="0"/>
    </xf>
    <xf numFmtId="0" fontId="15" fillId="4" borderId="40" xfId="0" applyFont="1" applyFill="1" applyBorder="1" applyProtection="1">
      <protection locked="0"/>
    </xf>
    <xf numFmtId="4" fontId="15" fillId="4" borderId="34" xfId="0" applyNumberFormat="1" applyFont="1" applyFill="1" applyBorder="1" applyAlignment="1">
      <alignment horizontal="right"/>
    </xf>
    <xf numFmtId="4" fontId="18" fillId="0" borderId="41" xfId="0" applyNumberFormat="1" applyFont="1" applyBorder="1" applyAlignment="1" applyProtection="1">
      <alignment vertical="center"/>
      <protection locked="0"/>
    </xf>
    <xf numFmtId="4" fontId="18" fillId="0" borderId="18" xfId="0" applyNumberFormat="1" applyFont="1" applyBorder="1" applyAlignment="1" applyProtection="1">
      <alignment vertical="center"/>
      <protection locked="0"/>
    </xf>
    <xf numFmtId="0" fontId="15" fillId="0" borderId="16" xfId="0" applyFont="1" applyBorder="1" applyProtection="1">
      <protection locked="0"/>
    </xf>
    <xf numFmtId="0" fontId="15" fillId="0" borderId="19" xfId="0" applyFont="1" applyBorder="1" applyProtection="1">
      <protection locked="0"/>
    </xf>
    <xf numFmtId="4" fontId="15" fillId="0" borderId="35" xfId="0" applyNumberFormat="1" applyFont="1" applyBorder="1" applyAlignment="1">
      <alignment horizontal="right"/>
    </xf>
    <xf numFmtId="4" fontId="15" fillId="3" borderId="35" xfId="0" applyNumberFormat="1" applyFont="1" applyFill="1" applyBorder="1" applyAlignment="1">
      <alignment horizontal="right"/>
    </xf>
    <xf numFmtId="0" fontId="15" fillId="3" borderId="42" xfId="0" applyFont="1" applyFill="1" applyBorder="1" applyProtection="1">
      <protection locked="0"/>
    </xf>
    <xf numFmtId="0" fontId="15" fillId="3" borderId="43" xfId="0" applyFont="1" applyFill="1" applyBorder="1" applyProtection="1">
      <protection locked="0"/>
    </xf>
    <xf numFmtId="4" fontId="15" fillId="3" borderId="44" xfId="0" applyNumberFormat="1" applyFont="1" applyFill="1" applyBorder="1" applyAlignment="1">
      <alignment horizontal="right"/>
    </xf>
    <xf numFmtId="0" fontId="19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21" fillId="0" borderId="0" xfId="4" applyFont="1" applyAlignment="1" applyProtection="1">
      <alignment vertical="center" wrapText="1"/>
      <protection locked="0"/>
    </xf>
    <xf numFmtId="0" fontId="21" fillId="0" borderId="0" xfId="4" applyFont="1" applyAlignment="1" applyProtection="1">
      <alignment vertical="center"/>
      <protection locked="0"/>
    </xf>
    <xf numFmtId="0" fontId="22" fillId="2" borderId="45" xfId="4" applyFont="1" applyFill="1" applyBorder="1" applyAlignment="1" applyProtection="1">
      <alignment horizontal="center" vertical="center" wrapText="1"/>
      <protection locked="0"/>
    </xf>
    <xf numFmtId="4" fontId="22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2" fillId="2" borderId="5" xfId="4" applyFont="1" applyFill="1" applyBorder="1" applyAlignment="1" applyProtection="1">
      <alignment horizontal="center" vertical="center" wrapText="1"/>
      <protection locked="0"/>
    </xf>
    <xf numFmtId="0" fontId="22" fillId="0" borderId="32" xfId="4" applyFont="1" applyBorder="1" applyAlignment="1" applyProtection="1">
      <alignment horizontal="center" vertical="center"/>
      <protection locked="0"/>
    </xf>
    <xf numFmtId="4" fontId="22" fillId="0" borderId="32" xfId="4" applyNumberFormat="1" applyFont="1" applyBorder="1" applyAlignment="1" applyProtection="1">
      <alignment horizontal="center" vertical="center" wrapText="1"/>
      <protection locked="0"/>
    </xf>
    <xf numFmtId="0" fontId="22" fillId="0" borderId="46" xfId="4" applyFont="1" applyBorder="1" applyAlignment="1" applyProtection="1">
      <alignment horizontal="center" vertical="center" wrapText="1"/>
      <protection locked="0"/>
    </xf>
    <xf numFmtId="0" fontId="22" fillId="2" borderId="47" xfId="4" applyFont="1" applyFill="1" applyBorder="1" applyAlignment="1" applyProtection="1">
      <alignment vertical="center" wrapText="1"/>
      <protection locked="0"/>
    </xf>
    <xf numFmtId="4" fontId="22" fillId="2" borderId="47" xfId="4" applyNumberFormat="1" applyFont="1" applyFill="1" applyBorder="1" applyAlignment="1" applyProtection="1">
      <alignment vertical="center"/>
      <protection locked="0"/>
    </xf>
    <xf numFmtId="4" fontId="22" fillId="2" borderId="48" xfId="4" applyNumberFormat="1" applyFont="1" applyFill="1" applyBorder="1" applyAlignment="1">
      <alignment vertical="center"/>
    </xf>
    <xf numFmtId="0" fontId="22" fillId="0" borderId="49" xfId="4" applyFont="1" applyBorder="1" applyAlignment="1" applyProtection="1">
      <alignment vertical="center" wrapText="1"/>
      <protection locked="0"/>
    </xf>
    <xf numFmtId="4" fontId="22" fillId="0" borderId="49" xfId="4" applyNumberFormat="1" applyFont="1" applyBorder="1" applyAlignment="1">
      <alignment vertical="center"/>
    </xf>
    <xf numFmtId="4" fontId="22" fillId="0" borderId="50" xfId="4" applyNumberFormat="1" applyFont="1" applyBorder="1" applyAlignment="1">
      <alignment vertical="center"/>
    </xf>
    <xf numFmtId="0" fontId="21" fillId="0" borderId="51" xfId="4" applyFont="1" applyBorder="1" applyAlignment="1" applyProtection="1">
      <alignment vertical="center" wrapText="1"/>
      <protection locked="0"/>
    </xf>
    <xf numFmtId="4" fontId="21" fillId="0" borderId="51" xfId="4" applyNumberFormat="1" applyFont="1" applyBorder="1" applyAlignment="1" applyProtection="1">
      <alignment vertical="center"/>
      <protection locked="0"/>
    </xf>
    <xf numFmtId="4" fontId="21" fillId="0" borderId="52" xfId="4" applyNumberFormat="1" applyFont="1" applyBorder="1" applyAlignment="1">
      <alignment vertical="center"/>
    </xf>
    <xf numFmtId="0" fontId="21" fillId="0" borderId="51" xfId="4" quotePrefix="1" applyFont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  <protection locked="0"/>
    </xf>
    <xf numFmtId="4" fontId="22" fillId="2" borderId="53" xfId="4" applyNumberFormat="1" applyFont="1" applyFill="1" applyBorder="1" applyAlignment="1">
      <alignment vertical="center"/>
    </xf>
    <xf numFmtId="4" fontId="22" fillId="2" borderId="54" xfId="4" applyNumberFormat="1" applyFont="1" applyFill="1" applyBorder="1" applyAlignment="1">
      <alignment vertical="center"/>
    </xf>
    <xf numFmtId="0" fontId="22" fillId="0" borderId="55" xfId="4" applyFont="1" applyBorder="1" applyAlignment="1" applyProtection="1">
      <alignment horizontal="centerContinuous" vertical="center"/>
      <protection locked="0"/>
    </xf>
    <xf numFmtId="0" fontId="21" fillId="0" borderId="46" xfId="4" applyFont="1" applyBorder="1" applyAlignment="1" applyProtection="1">
      <alignment vertical="center"/>
      <protection locked="0"/>
    </xf>
    <xf numFmtId="4" fontId="22" fillId="0" borderId="49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3" fillId="2" borderId="27" xfId="0" applyFont="1" applyFill="1" applyBorder="1" applyAlignment="1" applyProtection="1">
      <alignment horizontal="left" wrapText="1"/>
      <protection locked="0"/>
    </xf>
    <xf numFmtId="4" fontId="24" fillId="2" borderId="47" xfId="4" applyNumberFormat="1" applyFont="1" applyFill="1" applyBorder="1" applyAlignment="1">
      <alignment vertical="center"/>
    </xf>
    <xf numFmtId="0" fontId="23" fillId="2" borderId="42" xfId="0" applyFont="1" applyFill="1" applyBorder="1" applyAlignment="1" applyProtection="1">
      <alignment horizontal="left" wrapText="1"/>
      <protection locked="0"/>
    </xf>
    <xf numFmtId="4" fontId="24" fillId="2" borderId="56" xfId="4" applyNumberFormat="1" applyFont="1" applyFill="1" applyBorder="1" applyAlignment="1">
      <alignment vertical="center"/>
    </xf>
    <xf numFmtId="0" fontId="23" fillId="0" borderId="0" xfId="0" applyFont="1" applyAlignment="1" applyProtection="1">
      <alignment horizontal="left" wrapText="1"/>
      <protection locked="0"/>
    </xf>
    <xf numFmtId="4" fontId="24" fillId="0" borderId="0" xfId="4" applyNumberFormat="1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left"/>
      <protection locked="0"/>
    </xf>
    <xf numFmtId="14" fontId="26" fillId="0" borderId="17" xfId="0" applyNumberFormat="1" applyFont="1" applyBorder="1" applyAlignment="1" applyProtection="1">
      <alignment horizontal="left" wrapText="1"/>
      <protection locked="0"/>
    </xf>
    <xf numFmtId="0" fontId="26" fillId="0" borderId="17" xfId="0" applyFont="1" applyBorder="1" applyAlignment="1" applyProtection="1">
      <alignment horizontal="left" wrapText="1"/>
      <protection locked="0"/>
    </xf>
    <xf numFmtId="0" fontId="10" fillId="3" borderId="21" xfId="0" applyFont="1" applyFill="1" applyBorder="1" applyAlignment="1" applyProtection="1">
      <alignment horizontal="center" wrapText="1"/>
      <protection locked="0"/>
    </xf>
    <xf numFmtId="0" fontId="14" fillId="0" borderId="21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0" fontId="14" fillId="0" borderId="23" xfId="0" applyFont="1" applyBorder="1" applyAlignment="1" applyProtection="1">
      <alignment wrapText="1"/>
      <protection locked="0"/>
    </xf>
    <xf numFmtId="0" fontId="14" fillId="0" borderId="14" xfId="0" applyFont="1" applyBorder="1" applyAlignment="1" applyProtection="1">
      <alignment wrapText="1"/>
      <protection locked="0"/>
    </xf>
    <xf numFmtId="4" fontId="14" fillId="0" borderId="14" xfId="0" applyNumberFormat="1" applyFont="1" applyBorder="1" applyAlignment="1" applyProtection="1">
      <alignment horizontal="right"/>
      <protection locked="0"/>
    </xf>
    <xf numFmtId="2" fontId="14" fillId="0" borderId="14" xfId="0" applyNumberFormat="1" applyFont="1" applyBorder="1" applyAlignment="1" applyProtection="1">
      <alignment horizontal="right"/>
      <protection locked="0"/>
    </xf>
    <xf numFmtId="0" fontId="14" fillId="0" borderId="0" xfId="0" applyFont="1" applyAlignment="1" applyProtection="1">
      <alignment wrapText="1"/>
      <protection locked="0"/>
    </xf>
    <xf numFmtId="4" fontId="14" fillId="0" borderId="0" xfId="0" applyNumberFormat="1" applyFont="1" applyAlignment="1" applyProtection="1">
      <alignment horizontal="right"/>
      <protection locked="0"/>
    </xf>
    <xf numFmtId="2" fontId="14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6" fillId="0" borderId="0" xfId="0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left" wrapText="1"/>
      <protection locked="0"/>
    </xf>
    <xf numFmtId="0" fontId="10" fillId="3" borderId="29" xfId="0" applyFont="1" applyFill="1" applyBorder="1" applyAlignment="1" applyProtection="1">
      <alignment horizontal="center" wrapText="1"/>
      <protection locked="0"/>
    </xf>
    <xf numFmtId="0" fontId="10" fillId="3" borderId="57" xfId="0" applyFont="1" applyFill="1" applyBorder="1" applyAlignment="1" applyProtection="1">
      <alignment horizontal="center" wrapText="1"/>
      <protection locked="0"/>
    </xf>
    <xf numFmtId="0" fontId="10" fillId="3" borderId="58" xfId="0" applyFont="1" applyFill="1" applyBorder="1" applyAlignment="1" applyProtection="1">
      <alignment horizontal="center" wrapText="1"/>
      <protection locked="0"/>
    </xf>
    <xf numFmtId="0" fontId="10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0" fillId="3" borderId="60" xfId="0" applyFont="1" applyFill="1" applyBorder="1" applyAlignment="1" applyProtection="1">
      <alignment horizontal="center" wrapText="1"/>
      <protection locked="0"/>
    </xf>
    <xf numFmtId="0" fontId="10" fillId="3" borderId="12" xfId="0" applyFont="1" applyFill="1" applyBorder="1" applyAlignment="1" applyProtection="1">
      <alignment horizontal="center" wrapText="1"/>
      <protection locked="0"/>
    </xf>
    <xf numFmtId="0" fontId="10" fillId="3" borderId="50" xfId="0" applyFont="1" applyFill="1" applyBorder="1" applyAlignment="1" applyProtection="1">
      <alignment horizontal="center" wrapText="1"/>
      <protection locked="0"/>
    </xf>
    <xf numFmtId="0" fontId="10" fillId="3" borderId="61" xfId="0" applyFont="1" applyFill="1" applyBorder="1" applyAlignment="1" applyProtection="1">
      <alignment horizontal="center" wrapText="1"/>
      <protection locked="0"/>
    </xf>
    <xf numFmtId="0" fontId="10" fillId="3" borderId="62" xfId="0" applyFont="1" applyFill="1" applyBorder="1" applyAlignment="1" applyProtection="1">
      <alignment horizontal="center" wrapText="1"/>
      <protection locked="0"/>
    </xf>
    <xf numFmtId="0" fontId="10" fillId="3" borderId="63" xfId="0" applyFont="1" applyFill="1" applyBorder="1" applyAlignment="1" applyProtection="1">
      <alignment horizontal="center" wrapText="1"/>
      <protection locked="0"/>
    </xf>
    <xf numFmtId="0" fontId="10" fillId="0" borderId="49" xfId="0" applyFont="1" applyBorder="1" applyAlignment="1" applyProtection="1">
      <alignment wrapText="1"/>
      <protection locked="0"/>
    </xf>
    <xf numFmtId="4" fontId="10" fillId="0" borderId="60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 applyProtection="1">
      <alignment horizontal="right"/>
      <protection locked="0"/>
    </xf>
    <xf numFmtId="4" fontId="7" fillId="0" borderId="12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7" fillId="0" borderId="64" xfId="0" applyNumberFormat="1" applyFont="1" applyBorder="1" applyAlignment="1" applyProtection="1">
      <alignment vertical="center"/>
      <protection locked="0"/>
    </xf>
    <xf numFmtId="4" fontId="10" fillId="0" borderId="50" xfId="0" applyNumberFormat="1" applyFont="1" applyBorder="1" applyAlignment="1" applyProtection="1">
      <alignment horizontal="right"/>
      <protection locked="0"/>
    </xf>
    <xf numFmtId="0" fontId="27" fillId="0" borderId="49" xfId="0" applyFont="1" applyBorder="1" applyAlignment="1" applyProtection="1">
      <alignment vertical="center" wrapText="1"/>
      <protection locked="0"/>
    </xf>
    <xf numFmtId="2" fontId="14" fillId="0" borderId="60" xfId="0" applyNumberFormat="1" applyFont="1" applyBorder="1" applyAlignment="1" applyProtection="1">
      <alignment wrapText="1"/>
      <protection locked="0"/>
    </xf>
    <xf numFmtId="2" fontId="14" fillId="0" borderId="12" xfId="0" applyNumberFormat="1" applyFont="1" applyBorder="1" applyAlignment="1" applyProtection="1">
      <alignment wrapText="1"/>
      <protection locked="0"/>
    </xf>
    <xf numFmtId="2" fontId="14" fillId="0" borderId="50" xfId="0" applyNumberFormat="1" applyFont="1" applyBorder="1" applyAlignment="1" applyProtection="1">
      <alignment wrapText="1"/>
      <protection locked="0"/>
    </xf>
    <xf numFmtId="0" fontId="27" fillId="0" borderId="56" xfId="0" applyFont="1" applyBorder="1" applyAlignment="1" applyProtection="1">
      <alignment vertical="center" wrapText="1"/>
      <protection locked="0"/>
    </xf>
    <xf numFmtId="4" fontId="14" fillId="0" borderId="60" xfId="0" applyNumberFormat="1" applyFont="1" applyBorder="1" applyAlignment="1" applyProtection="1">
      <alignment horizontal="right"/>
      <protection locked="0"/>
    </xf>
    <xf numFmtId="2" fontId="14" fillId="0" borderId="12" xfId="0" applyNumberFormat="1" applyFont="1" applyBorder="1" applyAlignment="1" applyProtection="1">
      <alignment horizontal="right"/>
      <protection locked="0"/>
    </xf>
    <xf numFmtId="2" fontId="14" fillId="0" borderId="50" xfId="0" applyNumberFormat="1" applyFont="1" applyBorder="1" applyAlignment="1" applyProtection="1">
      <alignment horizontal="right"/>
      <protection locked="0"/>
    </xf>
    <xf numFmtId="0" fontId="10" fillId="2" borderId="53" xfId="0" applyFont="1" applyFill="1" applyBorder="1" applyAlignment="1" applyProtection="1">
      <alignment wrapText="1"/>
      <protection locked="0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 applyProtection="1">
      <alignment horizontal="center" wrapText="1"/>
      <protection locked="0"/>
    </xf>
    <xf numFmtId="0" fontId="10" fillId="3" borderId="71" xfId="0" applyFont="1" applyFill="1" applyBorder="1" applyAlignment="1" applyProtection="1">
      <alignment horizontal="center" wrapText="1"/>
      <protection locked="0"/>
    </xf>
    <xf numFmtId="0" fontId="10" fillId="3" borderId="72" xfId="0" applyFont="1" applyFill="1" applyBorder="1" applyAlignment="1" applyProtection="1">
      <alignment horizontal="center" wrapText="1"/>
      <protection locked="0"/>
    </xf>
    <xf numFmtId="0" fontId="14" fillId="0" borderId="73" xfId="0" applyFont="1" applyBorder="1" applyAlignment="1" applyProtection="1">
      <alignment wrapText="1"/>
      <protection locked="0"/>
    </xf>
    <xf numFmtId="4" fontId="14" fillId="0" borderId="69" xfId="0" applyNumberFormat="1" applyFont="1" applyBorder="1" applyAlignment="1" applyProtection="1">
      <alignment horizontal="right"/>
      <protection locked="0"/>
    </xf>
    <xf numFmtId="4" fontId="14" fillId="0" borderId="74" xfId="0" applyNumberFormat="1" applyFont="1" applyBorder="1" applyAlignment="1" applyProtection="1">
      <alignment horizontal="right"/>
      <protection locked="0"/>
    </xf>
    <xf numFmtId="14" fontId="28" fillId="0" borderId="0" xfId="0" applyNumberFormat="1" applyFont="1" applyAlignment="1" applyProtection="1">
      <alignment horizontal="left" wrapText="1"/>
      <protection locked="0"/>
    </xf>
    <xf numFmtId="0" fontId="28" fillId="0" borderId="0" xfId="0" applyFont="1" applyAlignment="1" applyProtection="1">
      <alignment horizontal="left" wrapText="1"/>
      <protection locked="0"/>
    </xf>
    <xf numFmtId="0" fontId="10" fillId="3" borderId="27" xfId="0" applyFont="1" applyFill="1" applyBorder="1" applyAlignment="1" applyProtection="1">
      <alignment wrapText="1"/>
      <protection locked="0"/>
    </xf>
    <xf numFmtId="0" fontId="10" fillId="3" borderId="75" xfId="0" applyFont="1" applyFill="1" applyBorder="1" applyAlignment="1" applyProtection="1">
      <alignment wrapText="1"/>
      <protection locked="0"/>
    </xf>
    <xf numFmtId="0" fontId="14" fillId="0" borderId="16" xfId="0" applyFont="1" applyBorder="1" applyAlignment="1" applyProtection="1">
      <alignment wrapText="1"/>
      <protection locked="0"/>
    </xf>
    <xf numFmtId="0" fontId="14" fillId="0" borderId="76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0" fontId="14" fillId="0" borderId="30" xfId="0" applyFont="1" applyBorder="1" applyAlignment="1" applyProtection="1">
      <alignment wrapText="1"/>
      <protection locked="0"/>
    </xf>
    <xf numFmtId="0" fontId="14" fillId="0" borderId="77" xfId="0" applyFont="1" applyBorder="1" applyAlignment="1" applyProtection="1">
      <alignment wrapText="1"/>
      <protection locked="0"/>
    </xf>
    <xf numFmtId="4" fontId="14" fillId="0" borderId="23" xfId="0" applyNumberFormat="1" applyFont="1" applyBorder="1" applyAlignment="1" applyProtection="1">
      <alignment horizontal="right"/>
      <protection locked="0"/>
    </xf>
    <xf numFmtId="4" fontId="14" fillId="0" borderId="78" xfId="0" applyNumberFormat="1" applyFont="1" applyBorder="1" applyAlignment="1" applyProtection="1">
      <alignment horizontal="right"/>
      <protection locked="0"/>
    </xf>
    <xf numFmtId="0" fontId="13" fillId="0" borderId="11" xfId="0" applyFont="1" applyBorder="1" applyAlignment="1" applyProtection="1">
      <alignment horizontal="left" wrapText="1" indent="1"/>
      <protection locked="0"/>
    </xf>
    <xf numFmtId="0" fontId="13" fillId="0" borderId="13" xfId="0" applyFont="1" applyBorder="1" applyAlignment="1" applyProtection="1">
      <alignment horizontal="left" wrapText="1" indent="1"/>
      <protection locked="0"/>
    </xf>
    <xf numFmtId="4" fontId="14" fillId="0" borderId="15" xfId="0" applyNumberFormat="1" applyFont="1" applyBorder="1" applyAlignment="1" applyProtection="1">
      <alignment horizontal="right"/>
      <protection locked="0"/>
    </xf>
    <xf numFmtId="0" fontId="13" fillId="0" borderId="16" xfId="0" applyFont="1" applyBorder="1" applyAlignment="1" applyProtection="1">
      <alignment horizontal="left" wrapText="1" indent="1"/>
      <protection locked="0"/>
    </xf>
    <xf numFmtId="0" fontId="13" fillId="0" borderId="76" xfId="0" applyFont="1" applyBorder="1" applyAlignment="1" applyProtection="1">
      <alignment horizontal="left" wrapText="1" indent="1"/>
      <protection locked="0"/>
    </xf>
    <xf numFmtId="4" fontId="14" fillId="0" borderId="22" xfId="0" applyNumberFormat="1" applyFont="1" applyBorder="1" applyAlignment="1" applyProtection="1">
      <alignment horizontal="right"/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 wrapText="1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22" fillId="5" borderId="3" xfId="0" applyNumberFormat="1" applyFont="1" applyFill="1" applyBorder="1" applyAlignment="1" applyProtection="1">
      <alignment horizontal="center" vertical="center"/>
      <protection locked="0"/>
    </xf>
    <xf numFmtId="0" fontId="33" fillId="0" borderId="5" xfId="0" applyFont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0" xfId="0" applyNumberFormat="1" applyFont="1" applyBorder="1" applyAlignment="1" applyProtection="1">
      <alignment vertical="center"/>
      <protection locked="0"/>
    </xf>
    <xf numFmtId="4" fontId="22" fillId="0" borderId="6" xfId="0" applyNumberFormat="1" applyFont="1" applyBorder="1" applyAlignment="1" applyProtection="1">
      <alignment horizontal="left" vertical="center" wrapText="1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64" xfId="0" applyNumberFormat="1" applyFont="1" applyBorder="1" applyAlignment="1" applyProtection="1">
      <alignment vertical="center"/>
      <protection locked="0"/>
    </xf>
    <xf numFmtId="4" fontId="34" fillId="0" borderId="79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3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81" xfId="0" applyNumberFormat="1" applyFont="1" applyBorder="1" applyAlignment="1" applyProtection="1">
      <alignment vertical="center"/>
      <protection locked="0"/>
    </xf>
    <xf numFmtId="4" fontId="35" fillId="0" borderId="82" xfId="0" applyNumberFormat="1" applyFont="1" applyBorder="1" applyAlignment="1" applyProtection="1">
      <alignment vertical="center"/>
      <protection locked="0"/>
    </xf>
    <xf numFmtId="3" fontId="35" fillId="0" borderId="83" xfId="0" applyNumberFormat="1" applyFont="1" applyBorder="1" applyAlignment="1" applyProtection="1">
      <alignment vertical="center"/>
      <protection locked="0"/>
    </xf>
    <xf numFmtId="4" fontId="35" fillId="0" borderId="84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vertical="center"/>
      <protection locked="0"/>
    </xf>
    <xf numFmtId="4" fontId="35" fillId="0" borderId="85" xfId="0" applyNumberFormat="1" applyFont="1" applyBorder="1" applyAlignment="1" applyProtection="1">
      <alignment vertical="center"/>
      <protection locked="0"/>
    </xf>
    <xf numFmtId="4" fontId="34" fillId="0" borderId="86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>
      <alignment vertical="center"/>
    </xf>
    <xf numFmtId="4" fontId="22" fillId="5" borderId="5" xfId="0" applyNumberFormat="1" applyFont="1" applyFill="1" applyBorder="1" applyAlignment="1" applyProtection="1">
      <alignment horizontal="center" vertical="center"/>
      <protection locked="0"/>
    </xf>
    <xf numFmtId="4" fontId="34" fillId="0" borderId="61" xfId="0" applyNumberFormat="1" applyFont="1" applyBorder="1" applyAlignment="1" applyProtection="1">
      <alignment vertical="center"/>
      <protection locked="0"/>
    </xf>
    <xf numFmtId="4" fontId="22" fillId="0" borderId="45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vertical="center"/>
      <protection locked="0"/>
    </xf>
    <xf numFmtId="4" fontId="34" fillId="0" borderId="88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 applyProtection="1">
      <alignment vertical="center"/>
      <protection locked="0"/>
    </xf>
    <xf numFmtId="4" fontId="34" fillId="5" borderId="86" xfId="0" applyNumberFormat="1" applyFont="1" applyFill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19" fillId="0" borderId="0" xfId="0" applyNumberFormat="1" applyFont="1" applyAlignment="1" applyProtection="1">
      <alignment horizontal="left" vertical="center"/>
      <protection locked="0"/>
    </xf>
    <xf numFmtId="0" fontId="25" fillId="0" borderId="0" xfId="0" applyFont="1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vertical="center"/>
      <protection locked="0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34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/>
      <protection locked="0"/>
    </xf>
    <xf numFmtId="4" fontId="34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34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5" fillId="0" borderId="47" xfId="0" applyNumberFormat="1" applyFont="1" applyBorder="1" applyAlignment="1" applyProtection="1">
      <alignment vertical="center"/>
      <protection locked="0"/>
    </xf>
    <xf numFmtId="4" fontId="21" fillId="0" borderId="57" xfId="0" applyNumberFormat="1" applyFont="1" applyBorder="1" applyAlignment="1" applyProtection="1">
      <alignment horizontal="left" vertical="center" wrapText="1"/>
      <protection locked="0"/>
    </xf>
    <xf numFmtId="4" fontId="21" fillId="0" borderId="58" xfId="0" applyNumberFormat="1" applyFont="1" applyBorder="1" applyAlignment="1" applyProtection="1">
      <alignment horizontal="left" vertical="center" wrapText="1"/>
      <protection locked="0"/>
    </xf>
    <xf numFmtId="4" fontId="21" fillId="0" borderId="48" xfId="0" applyNumberFormat="1" applyFont="1" applyBorder="1" applyAlignment="1" applyProtection="1">
      <alignment horizontal="left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4" fillId="0" borderId="47" xfId="0" applyNumberFormat="1" applyFont="1" applyBorder="1" applyAlignment="1">
      <alignment vertical="center"/>
    </xf>
    <xf numFmtId="49" fontId="34" fillId="0" borderId="59" xfId="0" applyNumberFormat="1" applyFont="1" applyBorder="1" applyAlignment="1" applyProtection="1">
      <alignment vertical="center"/>
      <protection locked="0"/>
    </xf>
    <xf numFmtId="4" fontId="21" fillId="0" borderId="92" xfId="0" applyNumberFormat="1" applyFont="1" applyBorder="1" applyAlignment="1" applyProtection="1">
      <alignment horizontal="left" vertical="center" wrapText="1"/>
      <protection locked="0"/>
    </xf>
    <xf numFmtId="0" fontId="14" fillId="0" borderId="80" xfId="0" applyFont="1" applyBorder="1" applyAlignment="1" applyProtection="1">
      <alignment horizontal="left" vertical="center" wrapText="1"/>
      <protection locked="0"/>
    </xf>
    <xf numFmtId="0" fontId="14" fillId="0" borderId="50" xfId="0" applyFont="1" applyBorder="1" applyAlignment="1" applyProtection="1">
      <alignment horizontal="left" vertical="center" wrapText="1"/>
      <protection locked="0"/>
    </xf>
    <xf numFmtId="4" fontId="34" fillId="0" borderId="93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1" fillId="0" borderId="93" xfId="0" applyNumberFormat="1" applyFont="1" applyBorder="1" applyAlignment="1" applyProtection="1">
      <alignment horizontal="left" vertical="center" wrapText="1"/>
      <protection locked="0"/>
    </xf>
    <xf numFmtId="4" fontId="21" fillId="0" borderId="88" xfId="0" applyNumberFormat="1" applyFont="1" applyBorder="1" applyAlignment="1" applyProtection="1">
      <alignment horizontal="left" vertical="center" wrapText="1"/>
      <protection locked="0"/>
    </xf>
    <xf numFmtId="4" fontId="21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>
      <alignment vertical="center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9" fontId="35" fillId="0" borderId="49" xfId="0" applyNumberFormat="1" applyFont="1" applyBorder="1" applyAlignment="1" applyProtection="1">
      <alignment vertical="center"/>
      <protection locked="0"/>
    </xf>
    <xf numFmtId="4" fontId="34" fillId="0" borderId="59" xfId="0" applyNumberFormat="1" applyFont="1" applyBorder="1" applyAlignment="1">
      <alignment vertical="center"/>
    </xf>
    <xf numFmtId="164" fontId="34" fillId="2" borderId="3" xfId="1" applyFont="1" applyFill="1" applyBorder="1" applyAlignment="1" applyProtection="1">
      <alignment horizontal="left" vertical="center" wrapText="1"/>
      <protection locked="0"/>
    </xf>
    <xf numFmtId="164" fontId="34" fillId="2" borderId="4" xfId="1" applyFont="1" applyFill="1" applyBorder="1" applyAlignment="1" applyProtection="1">
      <alignment horizontal="left" vertical="center" wrapText="1"/>
      <protection locked="0"/>
    </xf>
    <xf numFmtId="164" fontId="34" fillId="2" borderId="5" xfId="1" applyFont="1" applyFill="1" applyBorder="1" applyAlignment="1" applyProtection="1">
      <alignment horizontal="left" vertical="center" wrapText="1"/>
      <protection locked="0"/>
    </xf>
    <xf numFmtId="4" fontId="34" fillId="2" borderId="3" xfId="0" applyNumberFormat="1" applyFont="1" applyFill="1" applyBorder="1" applyAlignment="1">
      <alignment vertical="center"/>
    </xf>
    <xf numFmtId="4" fontId="34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5" fillId="0" borderId="7" xfId="0" applyNumberFormat="1" applyFont="1" applyBorder="1" applyAlignment="1" applyProtection="1">
      <alignment horizontal="right" vertical="center" wrapText="1"/>
      <protection locked="0"/>
    </xf>
    <xf numFmtId="4" fontId="34" fillId="0" borderId="95" xfId="0" applyNumberFormat="1" applyFont="1" applyBorder="1" applyAlignment="1">
      <alignment horizontal="right" vertical="center" wrapText="1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5" fillId="0" borderId="12" xfId="0" applyNumberFormat="1" applyFont="1" applyBorder="1" applyAlignment="1" applyProtection="1">
      <alignment horizontal="right" vertical="center" wrapText="1"/>
      <protection locked="0"/>
    </xf>
    <xf numFmtId="4" fontId="34" fillId="0" borderId="96" xfId="0" applyNumberFormat="1" applyFont="1" applyBorder="1" applyAlignment="1">
      <alignment horizontal="right" vertical="center" wrapText="1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5" fillId="0" borderId="69" xfId="0" applyNumberFormat="1" applyFont="1" applyBorder="1" applyAlignment="1" applyProtection="1">
      <alignment horizontal="right" vertical="center" wrapText="1"/>
      <protection locked="0"/>
    </xf>
    <xf numFmtId="4" fontId="34" fillId="0" borderId="99" xfId="0" applyNumberFormat="1" applyFont="1" applyBorder="1" applyAlignment="1">
      <alignment horizontal="right" vertical="center" wrapText="1"/>
    </xf>
    <xf numFmtId="4" fontId="34" fillId="2" borderId="57" xfId="0" applyNumberFormat="1" applyFont="1" applyFill="1" applyBorder="1" applyAlignment="1" applyProtection="1">
      <alignment vertical="center" wrapText="1"/>
      <protection locked="0"/>
    </xf>
    <xf numFmtId="4" fontId="35" fillId="2" borderId="7" xfId="0" applyNumberFormat="1" applyFont="1" applyFill="1" applyBorder="1" applyAlignment="1">
      <alignment horizontal="right" vertical="center" wrapText="1"/>
    </xf>
    <xf numFmtId="4" fontId="34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4" fillId="5" borderId="67" xfId="0" applyNumberFormat="1" applyFont="1" applyFill="1" applyBorder="1" applyAlignment="1">
      <alignment horizontal="right" vertical="center" wrapText="1"/>
    </xf>
    <xf numFmtId="4" fontId="34" fillId="5" borderId="74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vertical="center" wrapText="1"/>
      <protection locked="0"/>
    </xf>
    <xf numFmtId="4" fontId="34" fillId="0" borderId="0" xfId="0" applyNumberFormat="1" applyFont="1" applyAlignment="1" applyProtection="1">
      <alignment horizontal="right" vertical="center" wrapText="1"/>
      <protection locked="0"/>
    </xf>
    <xf numFmtId="0" fontId="25" fillId="0" borderId="0" xfId="0" applyFont="1" applyProtection="1">
      <protection locked="0"/>
    </xf>
    <xf numFmtId="4" fontId="34" fillId="5" borderId="5" xfId="0" applyNumberFormat="1" applyFont="1" applyFill="1" applyBorder="1" applyAlignment="1" applyProtection="1">
      <alignment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>
      <alignment horizontal="right" vertical="center" wrapText="1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8" xfId="0" applyNumberFormat="1" applyFont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4" fontId="35" fillId="0" borderId="54" xfId="0" applyNumberFormat="1" applyFont="1" applyBorder="1" applyAlignment="1" applyProtection="1">
      <alignment vertical="center" wrapText="1"/>
      <protection locked="0"/>
    </xf>
    <xf numFmtId="4" fontId="22" fillId="5" borderId="4" xfId="0" applyNumberFormat="1" applyFont="1" applyFill="1" applyBorder="1" applyAlignment="1">
      <alignment horizontal="right" vertical="center" wrapText="1"/>
    </xf>
    <xf numFmtId="4" fontId="22" fillId="5" borderId="45" xfId="0" applyNumberFormat="1" applyFont="1" applyFill="1" applyBorder="1" applyAlignment="1">
      <alignment horizontal="right" vertical="center" wrapText="1"/>
    </xf>
    <xf numFmtId="4" fontId="34" fillId="5" borderId="4" xfId="0" applyNumberFormat="1" applyFont="1" applyFill="1" applyBorder="1" applyAlignment="1">
      <alignment horizontal="right" vertical="center" wrapText="1"/>
    </xf>
    <xf numFmtId="4" fontId="34" fillId="2" borderId="45" xfId="0" applyNumberFormat="1" applyFont="1" applyFill="1" applyBorder="1" applyAlignment="1">
      <alignment horizontal="right" vertical="center" wrapText="1"/>
    </xf>
    <xf numFmtId="4" fontId="34" fillId="5" borderId="5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Alignment="1" applyProtection="1">
      <alignment vertical="center" wrapText="1"/>
      <protection locked="0"/>
    </xf>
    <xf numFmtId="4" fontId="34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 wrapText="1"/>
      <protection locked="0"/>
    </xf>
    <xf numFmtId="4" fontId="35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8" xfId="0" applyNumberFormat="1" applyFont="1" applyBorder="1" applyAlignment="1" applyProtection="1">
      <alignment horizontal="right" vertical="center" wrapText="1"/>
      <protection locked="0"/>
    </xf>
    <xf numFmtId="4" fontId="35" fillId="0" borderId="47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1" xfId="0" applyNumberFormat="1" applyFont="1" applyFill="1" applyBorder="1" applyAlignment="1">
      <alignment horizontal="right" vertical="center" wrapText="1"/>
    </xf>
    <xf numFmtId="4" fontId="34" fillId="5" borderId="45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horizontal="left" vertical="center" wrapText="1"/>
      <protection locked="0"/>
    </xf>
    <xf numFmtId="4" fontId="34" fillId="5" borderId="45" xfId="0" applyNumberFormat="1" applyFont="1" applyFill="1" applyBorder="1" applyAlignment="1" applyProtection="1">
      <alignment horizontal="left" vertical="center"/>
      <protection locked="0"/>
    </xf>
    <xf numFmtId="4" fontId="22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5" fillId="0" borderId="47" xfId="0" applyNumberFormat="1" applyFont="1" applyBorder="1" applyAlignment="1" applyProtection="1">
      <alignment horizontal="left" vertical="center" wrapText="1"/>
      <protection locked="0"/>
    </xf>
    <xf numFmtId="4" fontId="34" fillId="5" borderId="56" xfId="0" applyNumberFormat="1" applyFont="1" applyFill="1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>
      <alignment vertical="center"/>
    </xf>
    <xf numFmtId="4" fontId="30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4" fillId="0" borderId="57" xfId="0" applyNumberFormat="1" applyFont="1" applyBorder="1" applyAlignment="1" applyProtection="1">
      <alignment horizontal="justify" vertical="center"/>
      <protection locked="0"/>
    </xf>
    <xf numFmtId="4" fontId="34" fillId="0" borderId="48" xfId="0" applyNumberFormat="1" applyFont="1" applyBorder="1" applyAlignment="1" applyProtection="1">
      <alignment horizontal="justify" vertical="center"/>
      <protection locked="0"/>
    </xf>
    <xf numFmtId="4" fontId="35" fillId="0" borderId="58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4" fillId="0" borderId="102" xfId="0" applyNumberFormat="1" applyFont="1" applyBorder="1" applyAlignment="1" applyProtection="1">
      <alignment horizontal="justify" vertical="center"/>
      <protection locked="0"/>
    </xf>
    <xf numFmtId="4" fontId="34" fillId="0" borderId="85" xfId="0" applyNumberFormat="1" applyFont="1" applyBorder="1" applyAlignment="1" applyProtection="1">
      <alignment horizontal="justify" vertical="center"/>
      <protection locked="0"/>
    </xf>
    <xf numFmtId="4" fontId="35" fillId="0" borderId="84" xfId="0" applyNumberFormat="1" applyFont="1" applyBorder="1" applyAlignment="1" applyProtection="1">
      <alignment horizontal="right" vertical="center"/>
      <protection locked="0"/>
    </xf>
    <xf numFmtId="4" fontId="35" fillId="0" borderId="83" xfId="0" applyNumberFormat="1" applyFont="1" applyBorder="1" applyAlignment="1" applyProtection="1">
      <alignment horizontal="right" vertical="center" wrapText="1"/>
      <protection locked="0"/>
    </xf>
    <xf numFmtId="4" fontId="35" fillId="0" borderId="102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justify" vertical="center"/>
      <protection locked="0"/>
    </xf>
    <xf numFmtId="4" fontId="34" fillId="0" borderId="54" xfId="0" applyNumberFormat="1" applyFont="1" applyBorder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35" fillId="0" borderId="32" xfId="0" applyNumberFormat="1" applyFont="1" applyBorder="1" applyAlignment="1" applyProtection="1">
      <alignment horizontal="right" vertical="center" wrapText="1"/>
      <protection locked="0"/>
    </xf>
    <xf numFmtId="4" fontId="34" fillId="5" borderId="3" xfId="0" applyNumberFormat="1" applyFont="1" applyFill="1" applyBorder="1" applyAlignment="1" applyProtection="1">
      <alignment horizontal="justify" vertical="center"/>
      <protection locked="0"/>
    </xf>
    <xf numFmtId="4" fontId="34" fillId="5" borderId="5" xfId="0" applyNumberFormat="1" applyFont="1" applyFill="1" applyBorder="1" applyAlignment="1" applyProtection="1">
      <alignment horizontal="justify" vertical="center"/>
      <protection locked="0"/>
    </xf>
    <xf numFmtId="4" fontId="34" fillId="2" borderId="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 applyProtection="1">
      <alignment horizontal="right" vertical="center"/>
      <protection locked="0"/>
    </xf>
    <xf numFmtId="4" fontId="34" fillId="0" borderId="0" xfId="0" applyNumberFormat="1" applyFont="1" applyAlignment="1" applyProtection="1">
      <alignment horizontal="justify" vertical="center"/>
      <protection locked="0"/>
    </xf>
    <xf numFmtId="4" fontId="34" fillId="0" borderId="0" xfId="0" applyNumberFormat="1" applyFont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90" xfId="0" applyNumberFormat="1" applyFont="1" applyBorder="1" applyAlignment="1" applyProtection="1">
      <alignment horizontal="right" vertical="center" wrapText="1"/>
      <protection locked="0"/>
    </xf>
    <xf numFmtId="4" fontId="34" fillId="0" borderId="29" xfId="0" applyNumberFormat="1" applyFont="1" applyBorder="1" applyAlignment="1" applyProtection="1">
      <alignment horizontal="right" vertical="center" wrapText="1"/>
      <protection locked="0"/>
    </xf>
    <xf numFmtId="4" fontId="34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2" borderId="45" xfId="0" applyNumberFormat="1" applyFont="1" applyFill="1" applyBorder="1" applyAlignment="1">
      <alignment horizontal="right" vertical="center"/>
    </xf>
    <xf numFmtId="4" fontId="34" fillId="0" borderId="88" xfId="0" applyNumberFormat="1" applyFont="1" applyBorder="1" applyAlignment="1" applyProtection="1">
      <alignment horizontal="right" vertical="center"/>
      <protection locked="0"/>
    </xf>
    <xf numFmtId="4" fontId="34" fillId="0" borderId="59" xfId="0" applyNumberFormat="1" applyFont="1" applyBorder="1" applyAlignment="1" applyProtection="1">
      <alignment horizontal="right" vertical="center"/>
      <protection locked="0"/>
    </xf>
    <xf numFmtId="4" fontId="21" fillId="0" borderId="92" xfId="0" applyNumberFormat="1" applyFont="1" applyBorder="1" applyAlignment="1" applyProtection="1">
      <alignment horizontal="left" vertical="center"/>
      <protection locked="0"/>
    </xf>
    <xf numFmtId="4" fontId="21" fillId="0" borderId="50" xfId="0" applyNumberFormat="1" applyFont="1" applyBorder="1" applyAlignment="1" applyProtection="1">
      <alignment horizontal="left" vertical="center"/>
      <protection locked="0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/>
      <protection locked="0"/>
    </xf>
    <xf numFmtId="4" fontId="35" fillId="0" borderId="50" xfId="0" applyNumberFormat="1" applyFont="1" applyBorder="1" applyAlignment="1" applyProtection="1">
      <alignment horizontal="left" vertical="center"/>
      <protection locked="0"/>
    </xf>
    <xf numFmtId="4" fontId="35" fillId="0" borderId="4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80" xfId="0" applyNumberFormat="1" applyFont="1" applyFill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left" vertical="center"/>
      <protection locked="0"/>
    </xf>
    <xf numFmtId="4" fontId="35" fillId="0" borderId="54" xfId="0" applyNumberFormat="1" applyFont="1" applyBorder="1" applyAlignment="1" applyProtection="1">
      <alignment horizontal="left" vertical="center"/>
      <protection locked="0"/>
    </xf>
    <xf numFmtId="4" fontId="35" fillId="0" borderId="83" xfId="0" applyNumberFormat="1" applyFont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horizontal="right" vertical="center"/>
      <protection locked="0"/>
    </xf>
    <xf numFmtId="4" fontId="35" fillId="0" borderId="53" xfId="0" applyNumberFormat="1" applyFont="1" applyBorder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34" fillId="2" borderId="5" xfId="0" applyNumberFormat="1" applyFont="1" applyFill="1" applyBorder="1" applyAlignment="1">
      <alignment vertical="center"/>
    </xf>
    <xf numFmtId="4" fontId="3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/>
      <protection locked="0"/>
    </xf>
    <xf numFmtId="4" fontId="22" fillId="5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68" xfId="0" applyNumberFormat="1" applyFont="1" applyFill="1" applyBorder="1" applyAlignment="1" applyProtection="1">
      <alignment vertical="center" wrapText="1"/>
      <protection locked="0"/>
    </xf>
    <xf numFmtId="4" fontId="35" fillId="0" borderId="66" xfId="0" applyNumberFormat="1" applyFont="1" applyFill="1" applyBorder="1" applyAlignment="1" applyProtection="1">
      <alignment vertical="center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19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4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4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0" xfId="0" applyNumberFormat="1" applyFont="1" applyAlignment="1" applyProtection="1">
      <alignment horizontal="center" vertical="center" wrapText="1"/>
      <protection locked="0"/>
    </xf>
    <xf numFmtId="4" fontId="22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4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60" xfId="0" applyNumberFormat="1" applyFont="1" applyBorder="1" applyAlignment="1">
      <alignment vertical="center" wrapText="1"/>
    </xf>
    <xf numFmtId="4" fontId="34" fillId="0" borderId="12" xfId="0" applyNumberFormat="1" applyFont="1" applyBorder="1" applyAlignment="1">
      <alignment vertical="center" wrapText="1"/>
    </xf>
    <xf numFmtId="4" fontId="34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4" fillId="0" borderId="60" xfId="0" applyNumberFormat="1" applyFont="1" applyBorder="1" applyAlignment="1">
      <alignment horizontal="right" vertical="center" wrapText="1"/>
    </xf>
    <xf numFmtId="4" fontId="34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4" fillId="6" borderId="98" xfId="0" applyNumberFormat="1" applyFont="1" applyFill="1" applyBorder="1" applyAlignment="1">
      <alignment horizontal="right" vertical="center" wrapText="1"/>
    </xf>
    <xf numFmtId="4" fontId="34" fillId="6" borderId="69" xfId="0" applyNumberFormat="1" applyFont="1" applyFill="1" applyBorder="1" applyAlignment="1">
      <alignment horizontal="right" vertical="center" wrapText="1"/>
    </xf>
    <xf numFmtId="4" fontId="34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4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4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4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93" xfId="0" applyNumberFormat="1" applyFont="1" applyBorder="1" applyAlignment="1" applyProtection="1">
      <alignment horizontal="left" vertical="center" wrapText="1"/>
      <protection locked="0"/>
    </xf>
    <xf numFmtId="4" fontId="34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5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center" vertical="center"/>
      <protection locked="0"/>
    </xf>
    <xf numFmtId="4" fontId="34" fillId="0" borderId="49" xfId="0" applyNumberFormat="1" applyFont="1" applyBorder="1" applyAlignment="1">
      <alignment horizontal="right" vertical="center" wrapText="1"/>
    </xf>
    <xf numFmtId="4" fontId="30" fillId="0" borderId="92" xfId="0" applyNumberFormat="1" applyFont="1" applyBorder="1" applyAlignment="1" applyProtection="1">
      <alignment horizontal="left" vertical="center" wrapText="1"/>
      <protection locked="0"/>
    </xf>
    <xf numFmtId="4" fontId="30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97" xfId="0" applyNumberFormat="1" applyFont="1" applyBorder="1" applyAlignment="1" applyProtection="1">
      <alignment horizontal="left" vertical="center" wrapText="1"/>
      <protection locked="0"/>
    </xf>
    <xf numFmtId="4" fontId="34" fillId="0" borderId="54" xfId="0" applyNumberFormat="1" applyFont="1" applyBorder="1" applyAlignment="1" applyProtection="1">
      <alignment horizontal="left" vertical="center" wrapText="1"/>
      <protection locked="0"/>
    </xf>
    <xf numFmtId="4" fontId="31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1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4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0" borderId="3" xfId="0" applyNumberFormat="1" applyFont="1" applyBorder="1" applyAlignment="1" applyProtection="1">
      <alignment horizontal="center" vertical="center"/>
      <protection locked="0"/>
    </xf>
    <xf numFmtId="4" fontId="34" fillId="0" borderId="5" xfId="0" applyNumberFormat="1" applyFont="1" applyBorder="1" applyAlignment="1" applyProtection="1">
      <alignment horizontal="center" vertical="center"/>
      <protection locked="0"/>
    </xf>
    <xf numFmtId="4" fontId="35" fillId="0" borderId="3" xfId="0" applyNumberFormat="1" applyFont="1" applyBorder="1" applyAlignment="1" applyProtection="1">
      <alignment horizontal="right" vertical="center"/>
      <protection locked="0"/>
    </xf>
    <xf numFmtId="4" fontId="35" fillId="0" borderId="5" xfId="0" applyNumberFormat="1" applyFont="1" applyBorder="1" applyAlignment="1" applyProtection="1">
      <alignment horizontal="right" vertical="center"/>
      <protection locked="0"/>
    </xf>
    <xf numFmtId="4" fontId="20" fillId="0" borderId="0" xfId="0" applyNumberFormat="1" applyFont="1" applyAlignment="1" applyProtection="1">
      <alignment horizontal="center" vertical="center" wrapText="1"/>
      <protection locked="0"/>
    </xf>
    <xf numFmtId="4" fontId="21" fillId="0" borderId="0" xfId="0" applyNumberFormat="1" applyFont="1" applyAlignment="1" applyProtection="1">
      <alignment horizontal="left" vertical="center"/>
      <protection locked="0"/>
    </xf>
    <xf numFmtId="4" fontId="21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1" fillId="0" borderId="57" xfId="0" applyNumberFormat="1" applyFont="1" applyBorder="1" applyAlignment="1" applyProtection="1">
      <alignment vertical="center" wrapText="1"/>
      <protection locked="0"/>
    </xf>
    <xf numFmtId="4" fontId="21" fillId="0" borderId="48" xfId="0" applyNumberFormat="1" applyFont="1" applyBorder="1" applyAlignment="1" applyProtection="1">
      <alignment vertical="center" wrapText="1"/>
      <protection locked="0"/>
    </xf>
    <xf numFmtId="4" fontId="21" fillId="0" borderId="58" xfId="0" applyNumberFormat="1" applyFont="1" applyBorder="1" applyAlignment="1" applyProtection="1">
      <alignment horizontal="right" vertical="center" wrapText="1"/>
      <protection locked="0"/>
    </xf>
    <xf numFmtId="4" fontId="21" fillId="0" borderId="47" xfId="0" applyNumberFormat="1" applyFont="1" applyBorder="1" applyAlignment="1" applyProtection="1">
      <alignment horizontal="right" vertical="center" wrapText="1"/>
      <protection locked="0"/>
    </xf>
    <xf numFmtId="4" fontId="21" fillId="0" borderId="92" xfId="0" applyNumberFormat="1" applyFont="1" applyBorder="1" applyAlignment="1" applyProtection="1">
      <alignment vertical="center" wrapText="1"/>
      <protection locked="0"/>
    </xf>
    <xf numFmtId="4" fontId="21" fillId="0" borderId="50" xfId="0" applyNumberFormat="1" applyFont="1" applyBorder="1" applyAlignment="1" applyProtection="1">
      <alignment vertical="center" wrapText="1"/>
      <protection locked="0"/>
    </xf>
    <xf numFmtId="4" fontId="21" fillId="0" borderId="88" xfId="0" applyNumberFormat="1" applyFont="1" applyBorder="1" applyAlignment="1" applyProtection="1">
      <alignment horizontal="right" vertical="center" wrapText="1"/>
      <protection locked="0"/>
    </xf>
    <xf numFmtId="4" fontId="21" fillId="0" borderId="59" xfId="0" applyNumberFormat="1" applyFont="1" applyBorder="1" applyAlignment="1" applyProtection="1">
      <alignment horizontal="right" vertical="center" wrapText="1"/>
      <protection locked="0"/>
    </xf>
    <xf numFmtId="4" fontId="21" fillId="0" borderId="102" xfId="0" applyNumberFormat="1" applyFont="1" applyBorder="1" applyAlignment="1" applyProtection="1">
      <alignment vertical="center" wrapText="1"/>
      <protection locked="0"/>
    </xf>
    <xf numFmtId="4" fontId="21" fillId="0" borderId="85" xfId="0" applyNumberFormat="1" applyFont="1" applyBorder="1" applyAlignment="1" applyProtection="1">
      <alignment vertical="center" wrapText="1"/>
      <protection locked="0"/>
    </xf>
    <xf numFmtId="4" fontId="21" fillId="0" borderId="84" xfId="0" applyNumberFormat="1" applyFont="1" applyBorder="1" applyAlignment="1" applyProtection="1">
      <alignment horizontal="right" vertical="center" wrapText="1"/>
      <protection locked="0"/>
    </xf>
    <xf numFmtId="4" fontId="21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1" fillId="0" borderId="103" xfId="0" applyNumberFormat="1" applyFont="1" applyBorder="1" applyAlignment="1" applyProtection="1">
      <alignment horizontal="right" vertical="center" wrapText="1"/>
      <protection locked="0"/>
    </xf>
    <xf numFmtId="4" fontId="21" fillId="0" borderId="53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5" fillId="0" borderId="53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5" fillId="0" borderId="50" xfId="0" applyNumberFormat="1" applyFont="1" applyFill="1" applyBorder="1" applyAlignment="1" applyProtection="1">
      <alignment vertical="center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2" fillId="0" borderId="55" xfId="0" applyNumberFormat="1" applyFont="1" applyBorder="1" applyAlignment="1" applyProtection="1">
      <alignment vertical="center"/>
      <protection locked="0"/>
    </xf>
    <xf numFmtId="4" fontId="34" fillId="0" borderId="32" xfId="0" applyNumberFormat="1" applyFont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5" fillId="0" borderId="53" xfId="0" applyNumberFormat="1" applyFont="1" applyBorder="1" applyProtection="1"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8" xfId="0" applyNumberFormat="1" applyFont="1" applyFill="1" applyBorder="1" applyAlignment="1" applyProtection="1">
      <alignment horizontal="center" vertical="center"/>
      <protection locked="0"/>
    </xf>
    <xf numFmtId="4" fontId="35" fillId="0" borderId="91" xfId="0" applyNumberFormat="1" applyFont="1" applyBorder="1" applyAlignment="1" applyProtection="1">
      <alignment horizontal="right" vertical="center"/>
      <protection locked="0"/>
    </xf>
    <xf numFmtId="4" fontId="35" fillId="0" borderId="2" xfId="0" applyNumberFormat="1" applyFont="1" applyBorder="1" applyAlignment="1" applyProtection="1">
      <alignment horizontal="right" vertical="center"/>
      <protection locked="0"/>
    </xf>
    <xf numFmtId="4" fontId="35" fillId="0" borderId="1" xfId="0" applyNumberFormat="1" applyFont="1" applyBorder="1" applyAlignment="1" applyProtection="1">
      <alignment horizontal="right" vertical="center"/>
      <protection locked="0"/>
    </xf>
    <xf numFmtId="4" fontId="7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Fill="1" applyBorder="1" applyAlignment="1">
      <alignment vertical="center"/>
    </xf>
    <xf numFmtId="4" fontId="34" fillId="0" borderId="0" xfId="0" applyNumberFormat="1" applyFont="1" applyAlignment="1" applyProtection="1">
      <alignment vertical="center"/>
      <protection locked="0"/>
    </xf>
    <xf numFmtId="4" fontId="30" fillId="0" borderId="57" xfId="0" applyNumberFormat="1" applyFont="1" applyBorder="1" applyAlignment="1" applyProtection="1">
      <alignment vertical="center"/>
      <protection locked="0"/>
    </xf>
    <xf numFmtId="4" fontId="30" fillId="0" borderId="58" xfId="0" applyNumberFormat="1" applyFont="1" applyBorder="1" applyAlignment="1" applyProtection="1">
      <alignment vertical="center"/>
      <protection locked="0"/>
    </xf>
    <xf numFmtId="4" fontId="30" fillId="0" borderId="48" xfId="0" applyNumberFormat="1" applyFont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 applyProtection="1">
      <alignment vertical="center"/>
      <protection locked="0"/>
    </xf>
    <xf numFmtId="4" fontId="30" fillId="0" borderId="63" xfId="0" applyNumberFormat="1" applyFont="1" applyFill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/>
      <protection locked="0"/>
    </xf>
    <xf numFmtId="4" fontId="30" fillId="0" borderId="80" xfId="0" applyNumberFormat="1" applyFont="1" applyBorder="1" applyAlignment="1" applyProtection="1">
      <alignment vertical="center"/>
      <protection locked="0"/>
    </xf>
    <xf numFmtId="4" fontId="30" fillId="0" borderId="50" xfId="0" applyNumberFormat="1" applyFont="1" applyBorder="1" applyAlignment="1" applyProtection="1">
      <alignment vertical="center"/>
      <protection locked="0"/>
    </xf>
    <xf numFmtId="4" fontId="30" fillId="0" borderId="49" xfId="0" applyNumberFormat="1" applyFont="1" applyFill="1" applyBorder="1" applyAlignment="1" applyProtection="1">
      <alignment vertical="center"/>
      <protection locked="0"/>
    </xf>
    <xf numFmtId="4" fontId="30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 wrapText="1"/>
      <protection locked="0"/>
    </xf>
    <xf numFmtId="4" fontId="30" fillId="0" borderId="80" xfId="0" applyNumberFormat="1" applyFont="1" applyBorder="1" applyAlignment="1" applyProtection="1">
      <alignment vertical="center" wrapText="1"/>
      <protection locked="0"/>
    </xf>
    <xf numFmtId="4" fontId="30" fillId="0" borderId="50" xfId="0" applyNumberFormat="1" applyFont="1" applyBorder="1" applyAlignment="1" applyProtection="1">
      <alignment vertical="center" wrapText="1"/>
      <protection locked="0"/>
    </xf>
    <xf numFmtId="4" fontId="30" fillId="0" borderId="97" xfId="0" applyNumberFormat="1" applyFont="1" applyBorder="1" applyAlignment="1" applyProtection="1">
      <alignment vertical="center" wrapText="1"/>
      <protection locked="0"/>
    </xf>
    <xf numFmtId="4" fontId="30" fillId="0" borderId="103" xfId="0" applyNumberFormat="1" applyFont="1" applyBorder="1" applyAlignment="1" applyProtection="1">
      <alignment vertical="center" wrapText="1"/>
      <protection locked="0"/>
    </xf>
    <xf numFmtId="4" fontId="30" fillId="0" borderId="54" xfId="0" applyNumberFormat="1" applyFont="1" applyBorder="1" applyAlignment="1" applyProtection="1">
      <alignment vertical="center" wrapText="1"/>
      <protection locked="0"/>
    </xf>
    <xf numFmtId="4" fontId="30" fillId="0" borderId="56" xfId="0" applyNumberFormat="1" applyFont="1" applyFill="1" applyBorder="1" applyAlignment="1" applyProtection="1">
      <alignment vertical="center"/>
      <protection locked="0"/>
    </xf>
    <xf numFmtId="4" fontId="30" fillId="0" borderId="2" xfId="0" applyNumberFormat="1" applyFont="1" applyFill="1" applyBorder="1" applyAlignment="1" applyProtection="1">
      <alignment vertical="center"/>
      <protection locked="0"/>
    </xf>
    <xf numFmtId="4" fontId="56" fillId="0" borderId="45" xfId="0" applyNumberFormat="1" applyFont="1" applyFill="1" applyBorder="1" applyAlignment="1" applyProtection="1">
      <alignment vertical="center"/>
      <protection locked="0"/>
    </xf>
    <xf numFmtId="4" fontId="56" fillId="0" borderId="5" xfId="0" applyNumberFormat="1" applyFont="1" applyFill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Fill="1" applyBorder="1" applyAlignment="1" applyProtection="1">
      <alignment vertical="center"/>
      <protection locked="0"/>
    </xf>
    <xf numFmtId="4" fontId="56" fillId="0" borderId="46" xfId="0" applyNumberFormat="1" applyFont="1" applyFill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0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1" fillId="2" borderId="6" xfId="0" applyNumberFormat="1" applyFont="1" applyFill="1" applyBorder="1" applyAlignment="1" applyProtection="1">
      <alignment horizontal="center" vertical="center"/>
      <protection locked="0"/>
    </xf>
    <xf numFmtId="4" fontId="31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5" fillId="2" borderId="91" xfId="0" applyFont="1" applyFill="1" applyBorder="1" applyAlignment="1" applyProtection="1">
      <alignment horizontal="center" vertical="center"/>
      <protection locked="0"/>
    </xf>
    <xf numFmtId="0" fontId="25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/>
      <protection locked="0"/>
    </xf>
    <xf numFmtId="4" fontId="35" fillId="0" borderId="63" xfId="0" applyNumberFormat="1" applyFont="1" applyBorder="1" applyAlignment="1" applyProtection="1">
      <alignment horizontal="left" vertical="center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63" xfId="0" applyNumberFormat="1" applyFont="1" applyFill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1" fillId="5" borderId="3" xfId="0" applyNumberFormat="1" applyFont="1" applyFill="1" applyBorder="1" applyAlignment="1" applyProtection="1">
      <alignment horizontal="left" vertical="center"/>
      <protection locked="0"/>
    </xf>
    <xf numFmtId="4" fontId="31" fillId="5" borderId="5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vertical="center"/>
    </xf>
    <xf numFmtId="0" fontId="22" fillId="2" borderId="3" xfId="0" applyFont="1" applyFill="1" applyBorder="1" applyAlignment="1" applyProtection="1">
      <alignment horizontal="center" vertical="center"/>
      <protection locked="0"/>
    </xf>
    <xf numFmtId="0" fontId="22" fillId="2" borderId="4" xfId="0" applyFont="1" applyFill="1" applyBorder="1" applyAlignment="1" applyProtection="1">
      <alignment horizontal="center" vertical="center"/>
      <protection locked="0"/>
    </xf>
    <xf numFmtId="0" fontId="22" fillId="2" borderId="5" xfId="0" applyFont="1" applyFill="1" applyBorder="1" applyAlignment="1" applyProtection="1">
      <alignment horizontal="center" vertical="center"/>
      <protection locked="0"/>
    </xf>
    <xf numFmtId="4" fontId="22" fillId="0" borderId="4" xfId="0" applyNumberFormat="1" applyFont="1" applyBorder="1" applyAlignment="1" applyProtection="1">
      <alignment vertical="center" wrapText="1"/>
      <protection locked="0"/>
    </xf>
    <xf numFmtId="4" fontId="22" fillId="0" borderId="5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2" fillId="0" borderId="3" xfId="0" applyNumberFormat="1" applyFont="1" applyBorder="1" applyAlignment="1" applyProtection="1">
      <alignment vertical="center"/>
      <protection locked="0"/>
    </xf>
    <xf numFmtId="4" fontId="22" fillId="0" borderId="4" xfId="0" applyNumberFormat="1" applyFont="1" applyBorder="1" applyAlignment="1" applyProtection="1">
      <alignment vertical="center"/>
      <protection locked="0"/>
    </xf>
    <xf numFmtId="4" fontId="22" fillId="0" borderId="5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5" xfId="0" applyNumberFormat="1" applyFont="1" applyFill="1" applyBorder="1" applyAlignment="1" applyProtection="1">
      <alignment vertical="center"/>
      <protection locked="0"/>
    </xf>
    <xf numFmtId="4" fontId="22" fillId="0" borderId="91" xfId="0" applyNumberFormat="1" applyFont="1" applyBorder="1" applyAlignment="1" applyProtection="1">
      <alignment vertical="center"/>
      <protection locked="0"/>
    </xf>
    <xf numFmtId="4" fontId="22" fillId="0" borderId="1" xfId="0" applyNumberFormat="1" applyFont="1" applyBorder="1" applyAlignment="1" applyProtection="1">
      <alignment vertical="center"/>
      <protection locked="0"/>
    </xf>
    <xf numFmtId="4" fontId="22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4" fillId="0" borderId="45" xfId="0" applyNumberFormat="1" applyFont="1" applyFill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>
      <alignment vertical="center"/>
    </xf>
    <xf numFmtId="4" fontId="34" fillId="0" borderId="57" xfId="0" applyNumberFormat="1" applyFont="1" applyBorder="1" applyAlignment="1" applyProtection="1">
      <alignment vertical="center" wrapText="1"/>
      <protection locked="0"/>
    </xf>
    <xf numFmtId="4" fontId="34" fillId="0" borderId="58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59" xfId="0" applyNumberFormat="1" applyFont="1" applyFill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4" fontId="34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0" borderId="53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 applyProtection="1">
      <alignment horizontal="left" vertical="center"/>
      <protection locked="0"/>
    </xf>
    <xf numFmtId="4" fontId="34" fillId="7" borderId="4" xfId="0" applyNumberFormat="1" applyFont="1" applyFill="1" applyBorder="1" applyAlignment="1" applyProtection="1">
      <alignment horizontal="left" vertical="center"/>
      <protection locked="0"/>
    </xf>
    <xf numFmtId="4" fontId="34" fillId="7" borderId="5" xfId="0" applyNumberFormat="1" applyFont="1" applyFill="1" applyBorder="1" applyAlignment="1" applyProtection="1">
      <alignment horizontal="left" vertical="center"/>
      <protection locked="0"/>
    </xf>
    <xf numFmtId="4" fontId="34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91" xfId="0" applyNumberFormat="1" applyFont="1" applyBorder="1" applyAlignment="1" applyProtection="1">
      <alignment vertical="center" wrapText="1"/>
      <protection locked="0"/>
    </xf>
    <xf numFmtId="4" fontId="22" fillId="0" borderId="1" xfId="0" applyNumberFormat="1" applyFont="1" applyBorder="1" applyAlignment="1" applyProtection="1">
      <alignment vertical="center" wrapText="1"/>
      <protection locked="0"/>
    </xf>
    <xf numFmtId="4" fontId="22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35" fillId="0" borderId="83" xfId="0" applyNumberFormat="1" applyFont="1" applyFill="1" applyBorder="1" applyAlignment="1" applyProtection="1">
      <alignment vertical="center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4" fillId="0" borderId="29" xfId="0" applyNumberFormat="1" applyFont="1" applyFill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1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horizontal="right" vertical="center"/>
    </xf>
    <xf numFmtId="4" fontId="31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horizontal="right" vertical="center"/>
      <protection locked="0"/>
    </xf>
    <xf numFmtId="4" fontId="35" fillId="0" borderId="47" xfId="0" applyNumberFormat="1" applyFont="1" applyFill="1" applyBorder="1" applyAlignment="1" applyProtection="1">
      <alignment vertical="center"/>
      <protection locked="0"/>
    </xf>
    <xf numFmtId="4" fontId="35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horizontal="left" vertical="center"/>
      <protection locked="0"/>
    </xf>
    <xf numFmtId="4" fontId="31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vertical="center"/>
      <protection locked="0"/>
    </xf>
    <xf numFmtId="4" fontId="34" fillId="5" borderId="6" xfId="0" applyNumberFormat="1" applyFont="1" applyFill="1" applyBorder="1" applyAlignment="1" applyProtection="1">
      <alignment horizontal="center"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/>
      <protection locked="0"/>
    </xf>
    <xf numFmtId="4" fontId="34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105" xfId="0" applyNumberFormat="1" applyFont="1" applyFill="1" applyBorder="1" applyAlignment="1" applyProtection="1">
      <alignment horizontal="center" vertical="center"/>
      <protection locked="0"/>
    </xf>
    <xf numFmtId="4" fontId="35" fillId="5" borderId="95" xfId="0" applyNumberFormat="1" applyFont="1" applyFill="1" applyBorder="1" applyAlignment="1" applyProtection="1">
      <alignment horizontal="center" vertical="center"/>
      <protection locked="0"/>
    </xf>
    <xf numFmtId="4" fontId="34" fillId="2" borderId="91" xfId="0" applyNumberFormat="1" applyFont="1" applyFill="1" applyBorder="1" applyAlignment="1" applyProtection="1">
      <alignment horizontal="center" vertical="center"/>
      <protection locked="0"/>
    </xf>
    <xf numFmtId="4" fontId="34" fillId="5" borderId="1" xfId="0" applyNumberFormat="1" applyFont="1" applyFill="1" applyBorder="1" applyAlignment="1" applyProtection="1">
      <alignment horizontal="center" vertical="center"/>
      <protection locked="0"/>
    </xf>
    <xf numFmtId="4" fontId="34" fillId="5" borderId="3" xfId="0" applyNumberFormat="1" applyFont="1" applyFill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/>
      <protection locked="0"/>
    </xf>
    <xf numFmtId="4" fontId="34" fillId="5" borderId="4" xfId="0" applyNumberFormat="1" applyFont="1" applyFill="1" applyBorder="1" applyAlignment="1" applyProtection="1">
      <alignment horizontal="center" vertical="center"/>
      <protection locked="0"/>
    </xf>
    <xf numFmtId="4" fontId="35" fillId="0" borderId="109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>
      <alignment vertical="center"/>
    </xf>
    <xf numFmtId="4" fontId="35" fillId="0" borderId="79" xfId="0" applyNumberFormat="1" applyFont="1" applyBorder="1" applyAlignment="1" applyProtection="1">
      <alignment vertical="center" wrapText="1"/>
      <protection locked="0"/>
    </xf>
    <xf numFmtId="4" fontId="35" fillId="0" borderId="79" xfId="0" applyNumberFormat="1" applyFont="1" applyBorder="1" applyAlignment="1" applyProtection="1">
      <alignment horizontal="left" vertical="center" wrapText="1"/>
      <protection locked="0"/>
    </xf>
    <xf numFmtId="4" fontId="35" fillId="0" borderId="110" xfId="0" applyNumberFormat="1" applyFont="1" applyBorder="1" applyAlignment="1" applyProtection="1">
      <alignment horizontal="left" vertical="center" wrapText="1"/>
      <protection locked="0"/>
    </xf>
    <xf numFmtId="4" fontId="35" fillId="0" borderId="102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34" fillId="7" borderId="45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5" fillId="0" borderId="5" xfId="0" applyNumberFormat="1" applyFont="1" applyBorder="1" applyAlignment="1" applyProtection="1">
      <alignment vertical="center" wrapText="1"/>
      <protection locked="0"/>
    </xf>
    <xf numFmtId="0" fontId="35" fillId="0" borderId="68" xfId="0" applyFont="1" applyBorder="1" applyAlignment="1" applyProtection="1">
      <alignment vertical="center" wrapText="1"/>
      <protection locked="0"/>
    </xf>
    <xf numFmtId="0" fontId="35" fillId="0" borderId="66" xfId="0" applyFont="1" applyFill="1" applyBorder="1" applyAlignment="1" applyProtection="1">
      <alignment vertical="center" wrapText="1"/>
      <protection locked="0"/>
    </xf>
    <xf numFmtId="4" fontId="34" fillId="0" borderId="93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1" fillId="5" borderId="3" xfId="0" applyNumberFormat="1" applyFont="1" applyFill="1" applyBorder="1" applyAlignment="1" applyProtection="1">
      <alignment horizontal="center" vertical="center"/>
      <protection locked="0"/>
    </xf>
    <xf numFmtId="4" fontId="31" fillId="5" borderId="45" xfId="0" applyNumberFormat="1" applyFont="1" applyFill="1" applyBorder="1" applyAlignment="1" applyProtection="1">
      <alignment horizontal="center" vertical="center"/>
      <protection locked="0"/>
    </xf>
    <xf numFmtId="4" fontId="31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1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14" fontId="25" fillId="0" borderId="0" xfId="0" applyNumberFormat="1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Protection="1">
      <protection locked="0"/>
    </xf>
  </cellXfs>
  <cellStyles count="6">
    <cellStyle name="Normal 3" xfId="3" xr:uid="{6A144C1B-BEB7-4347-A91F-C30D7A60F818}"/>
    <cellStyle name="Normalny" xfId="0" builtinId="0"/>
    <cellStyle name="Normalny 2" xfId="4" xr:uid="{B63EB4A0-7D17-44A3-AD2D-1CFAC6672043}"/>
    <cellStyle name="Normalny 3" xfId="5" xr:uid="{381E914B-2DA1-49DE-9B3A-1EBA4BB06CD7}"/>
    <cellStyle name="Normalny_dzielnice termin spr." xfId="2" xr:uid="{7AEDC1E1-E1B4-4DD7-B27F-3B1988738CBA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F2B70A-7A94-4831-B312-DFAC61CF52DC}">
  <sheetPr codeName="Arkusz9">
    <tabColor rgb="FF92D050"/>
  </sheetPr>
  <dimension ref="A2:J1030"/>
  <sheetViews>
    <sheetView tabSelected="1" view="pageLayout" topLeftCell="A1019" zoomScaleNormal="100" workbookViewId="0">
      <selection activeCell="D1036" sqref="D1036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1241517.2</v>
      </c>
      <c r="E11" s="40">
        <v>155955.97</v>
      </c>
      <c r="F11" s="40"/>
      <c r="G11" s="40">
        <v>178625.02</v>
      </c>
      <c r="H11" s="40"/>
      <c r="I11" s="41">
        <f>SUM(B11:H11)</f>
        <v>1576098.19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4">
        <f t="shared" si="0"/>
        <v>0</v>
      </c>
      <c r="E12" s="44">
        <f t="shared" si="0"/>
        <v>10736.4</v>
      </c>
      <c r="F12" s="44">
        <f t="shared" si="0"/>
        <v>0</v>
      </c>
      <c r="G12" s="44">
        <f t="shared" si="0"/>
        <v>36600.03</v>
      </c>
      <c r="H12" s="44">
        <f t="shared" si="0"/>
        <v>0</v>
      </c>
      <c r="I12" s="41">
        <f t="shared" si="0"/>
        <v>47336.43</v>
      </c>
    </row>
    <row r="13" spans="1:10">
      <c r="A13" s="45" t="s">
        <v>16</v>
      </c>
      <c r="B13" s="46"/>
      <c r="C13" s="46"/>
      <c r="D13" s="47"/>
      <c r="E13" s="48">
        <v>10736.4</v>
      </c>
      <c r="F13" s="48"/>
      <c r="G13" s="48">
        <v>36600.03</v>
      </c>
      <c r="H13" s="48"/>
      <c r="I13" s="49">
        <f>SUM(B13:H13)</f>
        <v>47336.43</v>
      </c>
    </row>
    <row r="14" spans="1:10">
      <c r="A14" s="45" t="s">
        <v>17</v>
      </c>
      <c r="B14" s="50"/>
      <c r="C14" s="50"/>
      <c r="D14" s="48"/>
      <c r="E14" s="48"/>
      <c r="F14" s="47"/>
      <c r="G14" s="48"/>
      <c r="H14" s="47"/>
      <c r="I14" s="49">
        <f>SUM(B14:H14)</f>
        <v>0</v>
      </c>
    </row>
    <row r="15" spans="1:10">
      <c r="A15" s="45" t="s">
        <v>18</v>
      </c>
      <c r="B15" s="50"/>
      <c r="C15" s="46"/>
      <c r="D15" s="48"/>
      <c r="E15" s="48"/>
      <c r="F15" s="48"/>
      <c r="G15" s="48"/>
      <c r="H15" s="48"/>
      <c r="I15" s="49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4">
        <f t="shared" si="1"/>
        <v>0</v>
      </c>
      <c r="E16" s="44">
        <f t="shared" si="1"/>
        <v>0</v>
      </c>
      <c r="F16" s="44">
        <f t="shared" si="1"/>
        <v>0</v>
      </c>
      <c r="G16" s="44">
        <f t="shared" si="1"/>
        <v>0</v>
      </c>
      <c r="H16" s="44">
        <f t="shared" si="1"/>
        <v>0</v>
      </c>
      <c r="I16" s="41">
        <f t="shared" si="1"/>
        <v>0</v>
      </c>
    </row>
    <row r="17" spans="1:9">
      <c r="A17" s="45" t="s">
        <v>20</v>
      </c>
      <c r="B17" s="46"/>
      <c r="C17" s="46"/>
      <c r="D17" s="47"/>
      <c r="E17" s="48"/>
      <c r="F17" s="48"/>
      <c r="G17" s="48"/>
      <c r="H17" s="47"/>
      <c r="I17" s="49">
        <f>SUM(B17:H17)</f>
        <v>0</v>
      </c>
    </row>
    <row r="18" spans="1:9">
      <c r="A18" s="45" t="s">
        <v>17</v>
      </c>
      <c r="B18" s="50"/>
      <c r="C18" s="46"/>
      <c r="D18" s="50"/>
      <c r="E18" s="50"/>
      <c r="F18" s="46"/>
      <c r="G18" s="50"/>
      <c r="H18" s="50"/>
      <c r="I18" s="51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3">
        <f t="shared" si="2"/>
        <v>1241517.2</v>
      </c>
      <c r="E19" s="43">
        <f t="shared" si="2"/>
        <v>166692.37</v>
      </c>
      <c r="F19" s="43">
        <f t="shared" si="2"/>
        <v>0</v>
      </c>
      <c r="G19" s="43">
        <f t="shared" si="2"/>
        <v>215225.05</v>
      </c>
      <c r="H19" s="43">
        <f t="shared" si="2"/>
        <v>0</v>
      </c>
      <c r="I19" s="52">
        <f t="shared" si="2"/>
        <v>1623434.6199999999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998762.39</v>
      </c>
      <c r="E21" s="40">
        <v>149963.37</v>
      </c>
      <c r="F21" s="40"/>
      <c r="G21" s="40">
        <v>177067.6</v>
      </c>
      <c r="H21" s="40"/>
      <c r="I21" s="41">
        <f>SUM(B21:H21)</f>
        <v>1325793.3600000001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4">
        <f t="shared" si="3"/>
        <v>6985.75</v>
      </c>
      <c r="E22" s="44">
        <f>SUM(E23:E25)</f>
        <v>14526.97</v>
      </c>
      <c r="F22" s="44">
        <f t="shared" si="3"/>
        <v>0</v>
      </c>
      <c r="G22" s="44">
        <f t="shared" si="3"/>
        <v>38157.449999999997</v>
      </c>
      <c r="H22" s="44">
        <f t="shared" si="3"/>
        <v>0</v>
      </c>
      <c r="I22" s="41">
        <f t="shared" si="3"/>
        <v>59670.17</v>
      </c>
    </row>
    <row r="23" spans="1:9">
      <c r="A23" s="45" t="s">
        <v>23</v>
      </c>
      <c r="B23" s="50"/>
      <c r="C23" s="50"/>
      <c r="D23" s="48">
        <v>6985.75</v>
      </c>
      <c r="E23" s="48">
        <f>3290.67+499.9</f>
        <v>3790.57</v>
      </c>
      <c r="F23" s="48"/>
      <c r="G23" s="48">
        <v>1557.42</v>
      </c>
      <c r="H23" s="47"/>
      <c r="I23" s="49">
        <f t="shared" ref="I23:I28" si="4">SUM(B23:H23)</f>
        <v>12333.74</v>
      </c>
    </row>
    <row r="24" spans="1:9">
      <c r="A24" s="45" t="s">
        <v>17</v>
      </c>
      <c r="B24" s="46"/>
      <c r="C24" s="46"/>
      <c r="D24" s="48"/>
      <c r="E24" s="53">
        <v>10736.4</v>
      </c>
      <c r="F24" s="48"/>
      <c r="G24" s="48">
        <v>36600.03</v>
      </c>
      <c r="H24" s="47"/>
      <c r="I24" s="49">
        <f t="shared" si="4"/>
        <v>47336.43</v>
      </c>
    </row>
    <row r="25" spans="1:9">
      <c r="A25" s="45" t="s">
        <v>18</v>
      </c>
      <c r="B25" s="46"/>
      <c r="C25" s="46"/>
      <c r="D25" s="47"/>
      <c r="E25" s="47"/>
      <c r="F25" s="47"/>
      <c r="G25" s="47"/>
      <c r="H25" s="47"/>
      <c r="I25" s="49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4">
        <f t="shared" si="5"/>
        <v>0</v>
      </c>
      <c r="E26" s="44">
        <f t="shared" si="5"/>
        <v>0</v>
      </c>
      <c r="F26" s="44">
        <f t="shared" si="5"/>
        <v>0</v>
      </c>
      <c r="G26" s="44">
        <f t="shared" si="5"/>
        <v>0</v>
      </c>
      <c r="H26" s="44">
        <f t="shared" si="5"/>
        <v>0</v>
      </c>
      <c r="I26" s="41">
        <f t="shared" si="5"/>
        <v>0</v>
      </c>
    </row>
    <row r="27" spans="1:9">
      <c r="A27" s="45" t="s">
        <v>20</v>
      </c>
      <c r="B27" s="46"/>
      <c r="C27" s="46"/>
      <c r="D27" s="47"/>
      <c r="E27" s="48"/>
      <c r="F27" s="48"/>
      <c r="G27" s="48"/>
      <c r="H27" s="47"/>
      <c r="I27" s="49">
        <f t="shared" si="4"/>
        <v>0</v>
      </c>
    </row>
    <row r="28" spans="1:9">
      <c r="A28" s="45" t="s">
        <v>17</v>
      </c>
      <c r="B28" s="46"/>
      <c r="C28" s="46"/>
      <c r="D28" s="48"/>
      <c r="E28" s="48"/>
      <c r="F28" s="47"/>
      <c r="G28" s="48"/>
      <c r="H28" s="48"/>
      <c r="I28" s="49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4">
        <f t="shared" si="6"/>
        <v>1005748.14</v>
      </c>
      <c r="E29" s="44">
        <f t="shared" si="6"/>
        <v>164490.34</v>
      </c>
      <c r="F29" s="44">
        <f t="shared" si="6"/>
        <v>0</v>
      </c>
      <c r="G29" s="44">
        <f t="shared" si="6"/>
        <v>215225.05</v>
      </c>
      <c r="H29" s="44">
        <f t="shared" si="6"/>
        <v>0</v>
      </c>
      <c r="I29" s="41">
        <f t="shared" si="6"/>
        <v>1385463.53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52">
        <f>SUM(B31:H31)</f>
        <v>0</v>
      </c>
    </row>
    <row r="32" spans="1:9">
      <c r="A32" s="45" t="s">
        <v>25</v>
      </c>
      <c r="B32" s="50"/>
      <c r="C32" s="50"/>
      <c r="D32" s="50"/>
      <c r="E32" s="50"/>
      <c r="F32" s="50"/>
      <c r="G32" s="50"/>
      <c r="H32" s="46"/>
      <c r="I32" s="51">
        <f>SUM(B32:H32)</f>
        <v>0</v>
      </c>
    </row>
    <row r="33" spans="1:9">
      <c r="A33" s="45" t="s">
        <v>26</v>
      </c>
      <c r="B33" s="54"/>
      <c r="C33" s="54"/>
      <c r="D33" s="54"/>
      <c r="E33" s="54"/>
      <c r="F33" s="54"/>
      <c r="G33" s="54"/>
      <c r="H33" s="55"/>
      <c r="I33" s="51">
        <f>SUM(B33:H33)</f>
        <v>0</v>
      </c>
    </row>
    <row r="34" spans="1:9">
      <c r="A34" s="38" t="s">
        <v>21</v>
      </c>
      <c r="B34" s="56">
        <f>B31+B32-B33</f>
        <v>0</v>
      </c>
      <c r="C34" s="56">
        <f t="shared" ref="C34:I34" si="7">C31+C32-C33</f>
        <v>0</v>
      </c>
      <c r="D34" s="56">
        <f t="shared" si="7"/>
        <v>0</v>
      </c>
      <c r="E34" s="56">
        <f t="shared" si="7"/>
        <v>0</v>
      </c>
      <c r="F34" s="56">
        <f t="shared" si="7"/>
        <v>0</v>
      </c>
      <c r="G34" s="56">
        <f t="shared" si="7"/>
        <v>0</v>
      </c>
      <c r="H34" s="56">
        <f t="shared" si="7"/>
        <v>0</v>
      </c>
      <c r="I34" s="57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8"/>
      <c r="C36" s="59">
        <f t="shared" ref="C36:I36" si="8">C11-C21-C31</f>
        <v>0</v>
      </c>
      <c r="D36" s="59">
        <f t="shared" si="8"/>
        <v>242754.80999999994</v>
      </c>
      <c r="E36" s="59">
        <f>E11-E21-E31</f>
        <v>5992.6000000000058</v>
      </c>
      <c r="F36" s="59">
        <f t="shared" si="8"/>
        <v>0</v>
      </c>
      <c r="G36" s="59">
        <f t="shared" si="8"/>
        <v>1557.4199999999837</v>
      </c>
      <c r="H36" s="59">
        <f t="shared" si="8"/>
        <v>0</v>
      </c>
      <c r="I36" s="60">
        <f t="shared" si="8"/>
        <v>250304.82999999984</v>
      </c>
    </row>
    <row r="37" spans="1:9" ht="14.25" thickBot="1">
      <c r="A37" s="61" t="s">
        <v>21</v>
      </c>
      <c r="B37" s="62"/>
      <c r="C37" s="63">
        <f t="shared" ref="C37:I37" si="9">C19-C29-C34</f>
        <v>0</v>
      </c>
      <c r="D37" s="63">
        <f t="shared" si="9"/>
        <v>235769.05999999994</v>
      </c>
      <c r="E37" s="63">
        <f t="shared" si="9"/>
        <v>2202.0299999999988</v>
      </c>
      <c r="F37" s="63">
        <f t="shared" si="9"/>
        <v>0</v>
      </c>
      <c r="G37" s="63">
        <f t="shared" si="9"/>
        <v>0</v>
      </c>
      <c r="H37" s="63">
        <f t="shared" si="9"/>
        <v>0</v>
      </c>
      <c r="I37" s="64">
        <f t="shared" si="9"/>
        <v>237971.08999999985</v>
      </c>
    </row>
    <row r="38" spans="1:9">
      <c r="A38" s="65"/>
      <c r="B38" s="66"/>
      <c r="C38" s="66"/>
      <c r="D38" s="66"/>
      <c r="E38" s="66"/>
      <c r="F38" s="66"/>
      <c r="G38" s="66"/>
      <c r="H38" s="66"/>
      <c r="I38" s="66"/>
    </row>
    <row r="39" spans="1:9">
      <c r="A39" s="65"/>
      <c r="B39" s="66"/>
      <c r="C39" s="66"/>
      <c r="D39" s="66"/>
      <c r="E39" s="66"/>
      <c r="F39" s="66"/>
      <c r="G39" s="66"/>
      <c r="H39" s="66"/>
      <c r="I39" s="66"/>
    </row>
    <row r="40" spans="1:9">
      <c r="A40" s="65"/>
      <c r="B40" s="66"/>
      <c r="C40" s="66"/>
      <c r="D40" s="66"/>
      <c r="E40" s="66"/>
      <c r="F40" s="66"/>
      <c r="G40" s="66"/>
      <c r="H40" s="66"/>
      <c r="I40" s="66"/>
    </row>
    <row r="41" spans="1:9">
      <c r="A41" s="65"/>
      <c r="B41" s="66"/>
      <c r="C41" s="66"/>
      <c r="D41" s="66"/>
      <c r="E41" s="66"/>
      <c r="F41" s="66"/>
      <c r="G41" s="66"/>
      <c r="H41" s="66"/>
      <c r="I41" s="66"/>
    </row>
    <row r="42" spans="1:9">
      <c r="A42" s="65"/>
      <c r="B42" s="66"/>
      <c r="C42" s="66"/>
      <c r="D42" s="66"/>
      <c r="E42" s="66"/>
      <c r="F42" s="66"/>
      <c r="G42" s="66"/>
      <c r="H42" s="66"/>
      <c r="I42" s="66"/>
    </row>
    <row r="43" spans="1:9">
      <c r="A43" s="65"/>
      <c r="B43" s="66"/>
      <c r="C43" s="66"/>
      <c r="D43" s="66"/>
      <c r="E43" s="66"/>
      <c r="F43" s="66"/>
      <c r="G43" s="66"/>
      <c r="H43" s="66"/>
      <c r="I43" s="66"/>
    </row>
    <row r="44" spans="1:9">
      <c r="A44" s="65"/>
      <c r="B44" s="66"/>
      <c r="C44" s="66"/>
      <c r="D44" s="66"/>
      <c r="E44" s="66"/>
      <c r="F44" s="66"/>
      <c r="G44" s="66"/>
      <c r="H44" s="66"/>
      <c r="I44" s="66"/>
    </row>
    <row r="45" spans="1:9">
      <c r="A45" s="67"/>
      <c r="B45" s="66"/>
      <c r="C45" s="66"/>
      <c r="D45" s="66"/>
      <c r="E45" s="66"/>
      <c r="F45" s="66"/>
      <c r="G45" s="66"/>
      <c r="H45" s="66"/>
      <c r="I45" s="66"/>
    </row>
    <row r="46" spans="1:9" ht="14.25">
      <c r="A46" s="68" t="s">
        <v>28</v>
      </c>
      <c r="B46" s="68"/>
    </row>
    <row r="47" spans="1:9" ht="14.25" thickBot="1">
      <c r="A47" s="2"/>
      <c r="B47" s="2"/>
    </row>
    <row r="48" spans="1:9" ht="21.75" customHeight="1">
      <c r="A48" s="69" t="s">
        <v>29</v>
      </c>
      <c r="B48" s="70"/>
      <c r="C48" s="71" t="s">
        <v>30</v>
      </c>
    </row>
    <row r="49" spans="1:3" ht="13.5" customHeight="1">
      <c r="A49" s="72"/>
      <c r="B49" s="73"/>
      <c r="C49" s="74"/>
    </row>
    <row r="50" spans="1:3" ht="29.25" customHeight="1">
      <c r="A50" s="75"/>
      <c r="B50" s="76"/>
      <c r="C50" s="77"/>
    </row>
    <row r="51" spans="1:3" ht="15">
      <c r="A51" s="78" t="s">
        <v>13</v>
      </c>
      <c r="B51" s="79"/>
      <c r="C51" s="80"/>
    </row>
    <row r="52" spans="1:3" ht="15">
      <c r="A52" s="81" t="s">
        <v>14</v>
      </c>
      <c r="B52" s="82"/>
      <c r="C52" s="83">
        <v>3831.44</v>
      </c>
    </row>
    <row r="53" spans="1:3" ht="15">
      <c r="A53" s="84" t="s">
        <v>15</v>
      </c>
      <c r="B53" s="85"/>
      <c r="C53" s="86">
        <f>SUM(C54:C55)</f>
        <v>0</v>
      </c>
    </row>
    <row r="54" spans="1:3" ht="15">
      <c r="A54" s="87" t="s">
        <v>16</v>
      </c>
      <c r="B54" s="88"/>
      <c r="C54" s="89"/>
    </row>
    <row r="55" spans="1:3" ht="15">
      <c r="A55" s="87" t="s">
        <v>17</v>
      </c>
      <c r="B55" s="88"/>
      <c r="C55" s="89"/>
    </row>
    <row r="56" spans="1:3" ht="15">
      <c r="A56" s="84" t="s">
        <v>19</v>
      </c>
      <c r="B56" s="85"/>
      <c r="C56" s="86">
        <f>SUM(C57:C58)</f>
        <v>0</v>
      </c>
    </row>
    <row r="57" spans="1:3" ht="15">
      <c r="A57" s="87" t="s">
        <v>20</v>
      </c>
      <c r="B57" s="88"/>
      <c r="C57" s="89"/>
    </row>
    <row r="58" spans="1:3" ht="15">
      <c r="A58" s="87" t="s">
        <v>17</v>
      </c>
      <c r="B58" s="88"/>
      <c r="C58" s="89"/>
    </row>
    <row r="59" spans="1:3" ht="15">
      <c r="A59" s="84" t="s">
        <v>21</v>
      </c>
      <c r="B59" s="85"/>
      <c r="C59" s="86">
        <f>C52+C53-C56</f>
        <v>3831.44</v>
      </c>
    </row>
    <row r="60" spans="1:3" ht="15">
      <c r="A60" s="78" t="s">
        <v>22</v>
      </c>
      <c r="B60" s="79"/>
      <c r="C60" s="80"/>
    </row>
    <row r="61" spans="1:3" ht="15">
      <c r="A61" s="81" t="s">
        <v>14</v>
      </c>
      <c r="B61" s="82"/>
      <c r="C61" s="83">
        <v>3831.44</v>
      </c>
    </row>
    <row r="62" spans="1:3" ht="15">
      <c r="A62" s="84" t="s">
        <v>15</v>
      </c>
      <c r="B62" s="85"/>
      <c r="C62" s="86">
        <f>SUM(C63:C64)</f>
        <v>0</v>
      </c>
    </row>
    <row r="63" spans="1:3" ht="15">
      <c r="A63" s="87" t="s">
        <v>23</v>
      </c>
      <c r="B63" s="88"/>
      <c r="C63" s="89"/>
    </row>
    <row r="64" spans="1:3" ht="15">
      <c r="A64" s="87" t="s">
        <v>17</v>
      </c>
      <c r="B64" s="88"/>
      <c r="C64" s="89"/>
    </row>
    <row r="65" spans="1:3" ht="15">
      <c r="A65" s="84" t="s">
        <v>19</v>
      </c>
      <c r="B65" s="85"/>
      <c r="C65" s="86">
        <f>SUM(C66:C67)</f>
        <v>0</v>
      </c>
    </row>
    <row r="66" spans="1:3" ht="15">
      <c r="A66" s="87" t="s">
        <v>20</v>
      </c>
      <c r="B66" s="88"/>
      <c r="C66" s="89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3831.44</v>
      </c>
    </row>
    <row r="69" spans="1:3" ht="15">
      <c r="A69" s="96" t="s">
        <v>24</v>
      </c>
      <c r="B69" s="97"/>
      <c r="C69" s="80"/>
    </row>
    <row r="70" spans="1:3" ht="15">
      <c r="A70" s="81" t="s">
        <v>14</v>
      </c>
      <c r="B70" s="82"/>
      <c r="C70" s="83"/>
    </row>
    <row r="71" spans="1:3" ht="15">
      <c r="A71" s="87" t="s">
        <v>25</v>
      </c>
      <c r="B71" s="88"/>
      <c r="C71" s="89"/>
    </row>
    <row r="72" spans="1:3" ht="15">
      <c r="A72" s="87" t="s">
        <v>26</v>
      </c>
      <c r="B72" s="88"/>
      <c r="C72" s="89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8" t="s">
        <v>27</v>
      </c>
      <c r="B74" s="79"/>
      <c r="C74" s="80"/>
    </row>
    <row r="75" spans="1:3" ht="15">
      <c r="A75" s="81" t="s">
        <v>14</v>
      </c>
      <c r="B75" s="82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 t="shared" ref="C109:E109" si="10">C95-C105</f>
        <v>0</v>
      </c>
      <c r="D109" s="133">
        <f t="shared" si="10"/>
        <v>0</v>
      </c>
      <c r="E109" s="133">
        <f t="shared" si="10"/>
        <v>0</v>
      </c>
    </row>
    <row r="110" spans="1:5" ht="14.25" thickBot="1">
      <c r="A110" s="134" t="s">
        <v>21</v>
      </c>
      <c r="B110" s="135">
        <f>B103-B108</f>
        <v>0</v>
      </c>
      <c r="C110" s="135">
        <f t="shared" ref="C110:E110" si="11">C103-C108</f>
        <v>0</v>
      </c>
      <c r="D110" s="135">
        <f t="shared" si="11"/>
        <v>0</v>
      </c>
      <c r="E110" s="135">
        <f t="shared" si="11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2">B138+B139-B140</f>
        <v>0</v>
      </c>
      <c r="C141" s="182">
        <f t="shared" si="12"/>
        <v>0</v>
      </c>
      <c r="D141" s="182">
        <f t="shared" si="12"/>
        <v>0</v>
      </c>
      <c r="E141" s="183">
        <f t="shared" si="12"/>
        <v>0</v>
      </c>
      <c r="F141" s="184">
        <f t="shared" si="12"/>
        <v>0</v>
      </c>
      <c r="G141" s="185">
        <f t="shared" si="12"/>
        <v>0</v>
      </c>
      <c r="H141" s="186">
        <f t="shared" si="12"/>
        <v>0</v>
      </c>
      <c r="I141" s="187">
        <f t="shared" si="12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/>
      <c r="F238" s="237"/>
      <c r="G238" s="237"/>
      <c r="H238" s="237"/>
      <c r="I238" s="294">
        <f>E238+F238-G238-H238</f>
        <v>0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0</v>
      </c>
      <c r="F241" s="302">
        <f>F236+F238+F240</f>
        <v>0</v>
      </c>
      <c r="G241" s="302">
        <f>G236+G238+G240</f>
        <v>0</v>
      </c>
      <c r="H241" s="302">
        <f>H236+H238+H240</f>
        <v>0</v>
      </c>
      <c r="I241" s="303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3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3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3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3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3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3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3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3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4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4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4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4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4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4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4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4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4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4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4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4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4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4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4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4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4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4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32</v>
      </c>
      <c r="B292" s="342"/>
      <c r="C292" s="221" t="s">
        <v>14</v>
      </c>
      <c r="D292" s="343" t="s">
        <v>21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149999999999999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49.9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 t="shared" ref="C338:E338" si="15">SUM(C332:C335)</f>
        <v>0</v>
      </c>
      <c r="D338" s="248">
        <f t="shared" si="15"/>
        <v>0</v>
      </c>
      <c r="E338" s="248">
        <f t="shared" si="15"/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21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17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14</v>
      </c>
      <c r="D457" s="311" t="s">
        <v>21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91.56</v>
      </c>
      <c r="D458" s="441">
        <f>SUM(D459:D468)</f>
        <v>97.75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53">
        <v>91.56</v>
      </c>
      <c r="D463" s="450">
        <v>97.75</v>
      </c>
    </row>
    <row r="464" spans="1:8">
      <c r="A464" s="448" t="s">
        <v>193</v>
      </c>
      <c r="B464" s="449"/>
      <c r="C464" s="400"/>
      <c r="D464" s="450"/>
    </row>
    <row r="465" spans="1:4">
      <c r="A465" s="448" t="s">
        <v>194</v>
      </c>
      <c r="B465" s="449"/>
      <c r="C465" s="400"/>
      <c r="D465" s="450"/>
    </row>
    <row r="466" spans="1:4">
      <c r="A466" s="448" t="s">
        <v>195</v>
      </c>
      <c r="B466" s="449"/>
      <c r="C466" s="400"/>
      <c r="D466" s="450"/>
    </row>
    <row r="467" spans="1:4">
      <c r="A467" s="448" t="s">
        <v>196</v>
      </c>
      <c r="B467" s="449"/>
      <c r="C467" s="400"/>
      <c r="D467" s="450"/>
    </row>
    <row r="468" spans="1:4" ht="14.25" thickBot="1">
      <c r="A468" s="454" t="s">
        <v>17</v>
      </c>
      <c r="B468" s="455"/>
      <c r="C468" s="408"/>
      <c r="D468" s="456"/>
    </row>
    <row r="469" spans="1:4" ht="14.25" thickBot="1">
      <c r="A469" s="439" t="s">
        <v>197</v>
      </c>
      <c r="B469" s="440"/>
      <c r="C469" s="418">
        <f>SUM(C470:C479)</f>
        <v>1184.58</v>
      </c>
      <c r="D469" s="419">
        <f>SUM(D470:D479)</f>
        <v>577</v>
      </c>
    </row>
    <row r="470" spans="1:4" ht="59.25" customHeight="1">
      <c r="A470" s="277" t="s">
        <v>188</v>
      </c>
      <c r="B470" s="279"/>
      <c r="C470" s="446"/>
      <c r="D470" s="447"/>
    </row>
    <row r="471" spans="1:4">
      <c r="A471" s="444" t="s">
        <v>189</v>
      </c>
      <c r="B471" s="445"/>
      <c r="C471" s="446"/>
      <c r="D471" s="447"/>
    </row>
    <row r="472" spans="1:4">
      <c r="A472" s="448" t="s">
        <v>190</v>
      </c>
      <c r="B472" s="449"/>
      <c r="C472" s="400"/>
      <c r="D472" s="450"/>
    </row>
    <row r="473" spans="1:4" ht="27.75" customHeight="1">
      <c r="A473" s="451" t="s">
        <v>191</v>
      </c>
      <c r="B473" s="452"/>
      <c r="C473" s="453">
        <v>495.73</v>
      </c>
      <c r="D473" s="450">
        <v>59.69</v>
      </c>
    </row>
    <row r="474" spans="1:4" ht="24.75" customHeight="1">
      <c r="A474" s="451" t="s">
        <v>192</v>
      </c>
      <c r="B474" s="452"/>
      <c r="C474" s="453">
        <v>688.85</v>
      </c>
      <c r="D474" s="450">
        <v>517.30999999999995</v>
      </c>
    </row>
    <row r="475" spans="1:4">
      <c r="A475" s="451" t="s">
        <v>193</v>
      </c>
      <c r="B475" s="452"/>
      <c r="C475" s="400"/>
      <c r="D475" s="450"/>
    </row>
    <row r="476" spans="1:4">
      <c r="A476" s="448" t="s">
        <v>194</v>
      </c>
      <c r="B476" s="449"/>
      <c r="C476" s="400"/>
      <c r="D476" s="450"/>
    </row>
    <row r="477" spans="1:4">
      <c r="A477" s="448" t="s">
        <v>198</v>
      </c>
      <c r="B477" s="449"/>
      <c r="C477" s="400"/>
      <c r="D477" s="450"/>
    </row>
    <row r="478" spans="1:4">
      <c r="A478" s="448" t="s">
        <v>196</v>
      </c>
      <c r="B478" s="449"/>
      <c r="C478" s="400"/>
      <c r="D478" s="450"/>
    </row>
    <row r="479" spans="1:4" ht="14.25" thickBot="1">
      <c r="A479" s="367" t="s">
        <v>17</v>
      </c>
      <c r="B479" s="368"/>
      <c r="C479" s="457"/>
      <c r="D479" s="458"/>
    </row>
    <row r="480" spans="1:4" ht="14.25" thickBot="1">
      <c r="A480" s="459" t="s">
        <v>12</v>
      </c>
      <c r="B480" s="460"/>
      <c r="C480" s="461">
        <f>C458+C469</f>
        <v>1276.1399999999999</v>
      </c>
      <c r="D480" s="303">
        <f>D458+D469</f>
        <v>674.75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2" t="s">
        <v>200</v>
      </c>
      <c r="B496" s="463"/>
      <c r="C496" s="464" t="s">
        <v>14</v>
      </c>
      <c r="D496" s="343" t="s">
        <v>105</v>
      </c>
    </row>
    <row r="497" spans="1:4">
      <c r="A497" s="465" t="s">
        <v>201</v>
      </c>
      <c r="B497" s="466"/>
      <c r="C497" s="298">
        <f>SUM(C498:C504)</f>
        <v>0</v>
      </c>
      <c r="D497" s="298">
        <f>SUM(D498:D504)</f>
        <v>0</v>
      </c>
    </row>
    <row r="498" spans="1:4">
      <c r="A498" s="467" t="s">
        <v>202</v>
      </c>
      <c r="B498" s="468"/>
      <c r="C498" s="469"/>
      <c r="D498" s="470"/>
    </row>
    <row r="499" spans="1:4">
      <c r="A499" s="467" t="s">
        <v>203</v>
      </c>
      <c r="B499" s="468"/>
      <c r="C499" s="469"/>
      <c r="D499" s="470"/>
    </row>
    <row r="500" spans="1:4" ht="27.75" customHeight="1">
      <c r="A500" s="331" t="s">
        <v>204</v>
      </c>
      <c r="B500" s="471"/>
      <c r="C500" s="469"/>
      <c r="D500" s="470"/>
    </row>
    <row r="501" spans="1:4">
      <c r="A501" s="331" t="s">
        <v>205</v>
      </c>
      <c r="B501" s="471"/>
      <c r="C501" s="469"/>
      <c r="D501" s="470"/>
    </row>
    <row r="502" spans="1:4" ht="17.25" customHeight="1">
      <c r="A502" s="331" t="s">
        <v>206</v>
      </c>
      <c r="B502" s="471"/>
      <c r="C502" s="469"/>
      <c r="D502" s="470"/>
    </row>
    <row r="503" spans="1:4" ht="16.5" customHeight="1">
      <c r="A503" s="331" t="s">
        <v>207</v>
      </c>
      <c r="B503" s="471"/>
      <c r="C503" s="469"/>
      <c r="D503" s="470"/>
    </row>
    <row r="504" spans="1:4">
      <c r="A504" s="331" t="s">
        <v>135</v>
      </c>
      <c r="B504" s="471"/>
      <c r="C504" s="469"/>
      <c r="D504" s="470"/>
    </row>
    <row r="505" spans="1:4">
      <c r="A505" s="472" t="s">
        <v>208</v>
      </c>
      <c r="B505" s="473"/>
      <c r="C505" s="298">
        <f>C506+C507+C509</f>
        <v>0</v>
      </c>
      <c r="D505" s="474">
        <f>D506+D507+D509</f>
        <v>0</v>
      </c>
    </row>
    <row r="506" spans="1:4">
      <c r="A506" s="332" t="s">
        <v>209</v>
      </c>
      <c r="B506" s="475"/>
      <c r="C506" s="476"/>
      <c r="D506" s="477"/>
    </row>
    <row r="507" spans="1:4">
      <c r="A507" s="332" t="s">
        <v>210</v>
      </c>
      <c r="B507" s="475"/>
      <c r="C507" s="476"/>
      <c r="D507" s="477"/>
    </row>
    <row r="508" spans="1:4">
      <c r="A508" s="332" t="s">
        <v>211</v>
      </c>
      <c r="B508" s="475"/>
      <c r="C508" s="476"/>
      <c r="D508" s="477"/>
    </row>
    <row r="509" spans="1:4" ht="14.25" thickBot="1">
      <c r="A509" s="478" t="s">
        <v>135</v>
      </c>
      <c r="B509" s="479"/>
      <c r="C509" s="476"/>
      <c r="D509" s="477"/>
    </row>
    <row r="510" spans="1:4" ht="14.25" thickBot="1">
      <c r="A510" s="459" t="s">
        <v>12</v>
      </c>
      <c r="B510" s="460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0"/>
      <c r="C513" s="480"/>
      <c r="D513" s="480"/>
    </row>
    <row r="514" spans="1:5" ht="14.25" thickBot="1">
      <c r="A514" s="260"/>
      <c r="B514" s="481"/>
      <c r="C514" s="260"/>
      <c r="D514" s="260"/>
    </row>
    <row r="515" spans="1:5" ht="30.75" customHeight="1" thickBot="1">
      <c r="A515" s="482"/>
      <c r="B515" s="483"/>
      <c r="C515" s="464" t="s">
        <v>101</v>
      </c>
      <c r="D515" s="343" t="s">
        <v>21</v>
      </c>
    </row>
    <row r="516" spans="1:5" ht="14.25" thickBot="1">
      <c r="A516" s="484" t="s">
        <v>213</v>
      </c>
      <c r="B516" s="485"/>
      <c r="C516" s="400"/>
      <c r="D516" s="352"/>
    </row>
    <row r="517" spans="1:5" ht="14.25" thickBot="1">
      <c r="A517" s="439" t="s">
        <v>96</v>
      </c>
      <c r="B517" s="440"/>
      <c r="C517" s="419">
        <f>SUM(C516:C516)</f>
        <v>0</v>
      </c>
      <c r="D517" s="419">
        <f>SUM(D516:D516)</f>
        <v>0</v>
      </c>
    </row>
    <row r="520" spans="1:5">
      <c r="A520" s="212" t="s">
        <v>214</v>
      </c>
      <c r="B520" s="480"/>
      <c r="C520" s="480"/>
      <c r="D520" s="480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1" t="s">
        <v>32</v>
      </c>
      <c r="B522" s="382"/>
      <c r="C522" s="219" t="s">
        <v>215</v>
      </c>
      <c r="D522" s="219" t="s">
        <v>216</v>
      </c>
      <c r="E522" s="2"/>
    </row>
    <row r="523" spans="1:5" ht="14.25" thickBot="1">
      <c r="A523" s="486" t="s">
        <v>217</v>
      </c>
      <c r="B523" s="436"/>
      <c r="C523" s="487">
        <v>18234.099999999999</v>
      </c>
      <c r="D523" s="488">
        <v>98481.86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9" t="s">
        <v>218</v>
      </c>
      <c r="B525" s="490"/>
      <c r="C525" s="490"/>
      <c r="D525" s="151"/>
      <c r="E525" s="151"/>
    </row>
    <row r="537" spans="1:10" ht="14.25">
      <c r="A537" s="491" t="s">
        <v>219</v>
      </c>
      <c r="B537" s="491"/>
      <c r="C537" s="491"/>
      <c r="D537" s="491"/>
      <c r="E537" s="491"/>
      <c r="F537" s="491"/>
      <c r="G537" s="491"/>
      <c r="H537" s="491"/>
      <c r="I537" s="491"/>
    </row>
    <row r="539" spans="1:10" ht="14.25">
      <c r="A539" s="491" t="s">
        <v>220</v>
      </c>
      <c r="B539" s="491"/>
      <c r="C539" s="491"/>
      <c r="D539" s="491"/>
      <c r="E539" s="491"/>
      <c r="F539" s="491"/>
      <c r="G539" s="491"/>
      <c r="H539" s="491"/>
      <c r="I539" s="491"/>
    </row>
    <row r="540" spans="1:10" ht="17.25" thickBot="1">
      <c r="A540" s="492"/>
      <c r="B540" s="492"/>
      <c r="C540" s="492"/>
      <c r="D540" s="492"/>
      <c r="E540" s="492"/>
      <c r="F540" s="492"/>
      <c r="G540" s="492"/>
      <c r="H540" s="492"/>
      <c r="I540" s="493"/>
    </row>
    <row r="541" spans="1:10" ht="34.15" customHeight="1">
      <c r="A541" s="494" t="s">
        <v>221</v>
      </c>
      <c r="B541" s="495" t="s">
        <v>222</v>
      </c>
      <c r="C541" s="496"/>
      <c r="D541" s="496"/>
      <c r="E541" s="497" t="s">
        <v>58</v>
      </c>
      <c r="F541" s="496" t="s">
        <v>223</v>
      </c>
      <c r="G541" s="496"/>
      <c r="H541" s="496"/>
      <c r="I541" s="498" t="s">
        <v>83</v>
      </c>
      <c r="J541" s="499"/>
    </row>
    <row r="542" spans="1:10" ht="63.75">
      <c r="A542" s="500"/>
      <c r="B542" s="501" t="s">
        <v>224</v>
      </c>
      <c r="C542" s="502" t="s">
        <v>225</v>
      </c>
      <c r="D542" s="502" t="s">
        <v>62</v>
      </c>
      <c r="E542" s="502" t="s">
        <v>226</v>
      </c>
      <c r="F542" s="502" t="s">
        <v>224</v>
      </c>
      <c r="G542" s="502" t="s">
        <v>227</v>
      </c>
      <c r="H542" s="502" t="s">
        <v>228</v>
      </c>
      <c r="I542" s="503"/>
      <c r="J542" s="504"/>
    </row>
    <row r="543" spans="1:10" ht="25.5">
      <c r="A543" s="505" t="s">
        <v>37</v>
      </c>
      <c r="B543" s="506"/>
      <c r="C543" s="507"/>
      <c r="D543" s="507"/>
      <c r="E543" s="507"/>
      <c r="F543" s="507"/>
      <c r="G543" s="507"/>
      <c r="H543" s="507"/>
      <c r="I543" s="508"/>
      <c r="J543" s="340"/>
    </row>
    <row r="544" spans="1:10">
      <c r="A544" s="509" t="s">
        <v>25</v>
      </c>
      <c r="B544" s="510">
        <f t="shared" ref="B544:I544" si="16">SUM(B545:B547)</f>
        <v>0</v>
      </c>
      <c r="C544" s="511">
        <f t="shared" si="16"/>
        <v>0</v>
      </c>
      <c r="D544" s="511">
        <f t="shared" si="16"/>
        <v>0</v>
      </c>
      <c r="E544" s="511">
        <f t="shared" si="16"/>
        <v>0</v>
      </c>
      <c r="F544" s="511">
        <f t="shared" si="16"/>
        <v>0</v>
      </c>
      <c r="G544" s="511">
        <f t="shared" si="16"/>
        <v>0</v>
      </c>
      <c r="H544" s="511">
        <f t="shared" si="16"/>
        <v>0</v>
      </c>
      <c r="I544" s="512">
        <f t="shared" si="16"/>
        <v>0</v>
      </c>
      <c r="J544" s="339"/>
    </row>
    <row r="545" spans="1:10">
      <c r="A545" s="513" t="s">
        <v>229</v>
      </c>
      <c r="B545" s="514"/>
      <c r="C545" s="330"/>
      <c r="D545" s="330"/>
      <c r="E545" s="330"/>
      <c r="F545" s="330"/>
      <c r="G545" s="330"/>
      <c r="H545" s="330"/>
      <c r="I545" s="515"/>
      <c r="J545" s="516"/>
    </row>
    <row r="546" spans="1:10">
      <c r="A546" s="513" t="s">
        <v>230</v>
      </c>
      <c r="B546" s="514"/>
      <c r="C546" s="330"/>
      <c r="D546" s="330"/>
      <c r="E546" s="330"/>
      <c r="F546" s="330"/>
      <c r="G546" s="330"/>
      <c r="H546" s="330"/>
      <c r="I546" s="515"/>
      <c r="J546" s="516"/>
    </row>
    <row r="547" spans="1:10">
      <c r="A547" s="517" t="s">
        <v>231</v>
      </c>
      <c r="B547" s="514"/>
      <c r="C547" s="330"/>
      <c r="D547" s="330"/>
      <c r="E547" s="330"/>
      <c r="F547" s="330"/>
      <c r="G547" s="330"/>
      <c r="H547" s="330"/>
      <c r="I547" s="515"/>
      <c r="J547" s="516"/>
    </row>
    <row r="548" spans="1:10">
      <c r="A548" s="509" t="s">
        <v>26</v>
      </c>
      <c r="B548" s="518">
        <f t="shared" ref="B548:I548" si="17">SUM(B549:B552)</f>
        <v>0</v>
      </c>
      <c r="C548" s="519">
        <f t="shared" si="17"/>
        <v>0</v>
      </c>
      <c r="D548" s="519">
        <f t="shared" si="17"/>
        <v>0</v>
      </c>
      <c r="E548" s="519">
        <f t="shared" si="17"/>
        <v>0</v>
      </c>
      <c r="F548" s="519">
        <f t="shared" si="17"/>
        <v>0</v>
      </c>
      <c r="G548" s="519">
        <f t="shared" si="17"/>
        <v>0</v>
      </c>
      <c r="H548" s="519">
        <f t="shared" si="17"/>
        <v>0</v>
      </c>
      <c r="I548" s="319">
        <f t="shared" si="17"/>
        <v>0</v>
      </c>
      <c r="J548" s="340"/>
    </row>
    <row r="549" spans="1:10" ht="13.5" customHeight="1">
      <c r="A549" s="520" t="s">
        <v>232</v>
      </c>
      <c r="B549" s="514"/>
      <c r="C549" s="330"/>
      <c r="D549" s="330"/>
      <c r="E549" s="330"/>
      <c r="F549" s="330"/>
      <c r="G549" s="330"/>
      <c r="H549" s="330"/>
      <c r="I549" s="515"/>
      <c r="J549" s="516"/>
    </row>
    <row r="550" spans="1:10">
      <c r="A550" s="520" t="s">
        <v>233</v>
      </c>
      <c r="B550" s="514"/>
      <c r="C550" s="330"/>
      <c r="D550" s="330"/>
      <c r="E550" s="330"/>
      <c r="F550" s="330"/>
      <c r="G550" s="330"/>
      <c r="H550" s="330"/>
      <c r="I550" s="515"/>
      <c r="J550" s="516"/>
    </row>
    <row r="551" spans="1:10">
      <c r="A551" s="520" t="s">
        <v>234</v>
      </c>
      <c r="B551" s="514"/>
      <c r="C551" s="330"/>
      <c r="D551" s="330"/>
      <c r="E551" s="330"/>
      <c r="F551" s="330"/>
      <c r="G551" s="330"/>
      <c r="H551" s="330"/>
      <c r="I551" s="515"/>
      <c r="J551" s="516"/>
    </row>
    <row r="552" spans="1:10">
      <c r="A552" s="521" t="s">
        <v>235</v>
      </c>
      <c r="B552" s="514"/>
      <c r="C552" s="330"/>
      <c r="D552" s="330"/>
      <c r="E552" s="330"/>
      <c r="F552" s="330"/>
      <c r="G552" s="330"/>
      <c r="H552" s="330"/>
      <c r="I552" s="515"/>
      <c r="J552" s="516"/>
    </row>
    <row r="553" spans="1:10" ht="33.6" customHeight="1" thickBot="1">
      <c r="A553" s="505" t="s">
        <v>43</v>
      </c>
      <c r="B553" s="522">
        <f>B543+B544-B548</f>
        <v>0</v>
      </c>
      <c r="C553" s="523">
        <f>C543+C544-C548</f>
        <v>0</v>
      </c>
      <c r="D553" s="523">
        <f>D543+D544-D548</f>
        <v>0</v>
      </c>
      <c r="E553" s="523">
        <f t="shared" ref="E553:H553" si="18">E543+E544-E548</f>
        <v>0</v>
      </c>
      <c r="F553" s="523">
        <f t="shared" si="18"/>
        <v>0</v>
      </c>
      <c r="G553" s="523">
        <f t="shared" si="18"/>
        <v>0</v>
      </c>
      <c r="H553" s="523">
        <f t="shared" si="18"/>
        <v>0</v>
      </c>
      <c r="I553" s="524">
        <f>I543+I544-I548</f>
        <v>0</v>
      </c>
      <c r="J553" s="340"/>
    </row>
    <row r="554" spans="1:10" s="532" customFormat="1" ht="40.5" customHeight="1" thickBot="1">
      <c r="A554" s="525" t="s">
        <v>236</v>
      </c>
      <c r="B554" s="526"/>
      <c r="C554" s="527"/>
      <c r="D554" s="528"/>
      <c r="E554" s="529"/>
      <c r="F554" s="526"/>
      <c r="G554" s="530"/>
      <c r="H554" s="528"/>
      <c r="I554" s="531">
        <f>SUM(B554:H554)</f>
        <v>0</v>
      </c>
    </row>
    <row r="555" spans="1:10" s="532" customFormat="1" thickBot="1">
      <c r="A555" s="533" t="s">
        <v>25</v>
      </c>
      <c r="B555" s="534"/>
      <c r="C555" s="535"/>
      <c r="D555" s="536"/>
      <c r="E555" s="537"/>
      <c r="F555" s="534"/>
      <c r="G555" s="538"/>
      <c r="H555" s="536"/>
      <c r="I555" s="539">
        <f>SUM(B555:H555)</f>
        <v>0</v>
      </c>
    </row>
    <row r="556" spans="1:10" s="532" customFormat="1" thickBot="1">
      <c r="A556" s="540" t="s">
        <v>26</v>
      </c>
      <c r="B556" s="541"/>
      <c r="C556" s="542"/>
      <c r="D556" s="543"/>
      <c r="E556" s="544"/>
      <c r="F556" s="541"/>
      <c r="G556" s="545"/>
      <c r="H556" s="543"/>
      <c r="I556" s="546">
        <f>SUM(B556:H556)</f>
        <v>0</v>
      </c>
    </row>
    <row r="557" spans="1:10" s="532" customFormat="1" ht="41.25" customHeight="1" thickBot="1">
      <c r="A557" s="533" t="s">
        <v>237</v>
      </c>
      <c r="B557" s="547">
        <f>B554+B555-B556</f>
        <v>0</v>
      </c>
      <c r="C557" s="548">
        <f t="shared" ref="C557:I557" si="19">C554+C555-C556</f>
        <v>0</v>
      </c>
      <c r="D557" s="549">
        <f t="shared" si="19"/>
        <v>0</v>
      </c>
      <c r="E557" s="539">
        <f t="shared" si="19"/>
        <v>0</v>
      </c>
      <c r="F557" s="547">
        <f t="shared" si="19"/>
        <v>0</v>
      </c>
      <c r="G557" s="550">
        <f t="shared" si="19"/>
        <v>0</v>
      </c>
      <c r="H557" s="549">
        <f t="shared" si="19"/>
        <v>0</v>
      </c>
      <c r="I557" s="539">
        <f t="shared" si="19"/>
        <v>0</v>
      </c>
    </row>
    <row r="558" spans="1:10" s="532" customFormat="1" ht="26.25" customHeight="1" thickBot="1">
      <c r="A558" s="551" t="s">
        <v>238</v>
      </c>
      <c r="B558" s="552">
        <f>B543-B554</f>
        <v>0</v>
      </c>
      <c r="C558" s="552">
        <f t="shared" ref="C558:I558" si="20">C543-C554</f>
        <v>0</v>
      </c>
      <c r="D558" s="552">
        <f t="shared" si="20"/>
        <v>0</v>
      </c>
      <c r="E558" s="552">
        <f t="shared" si="20"/>
        <v>0</v>
      </c>
      <c r="F558" s="552">
        <f t="shared" si="20"/>
        <v>0</v>
      </c>
      <c r="G558" s="552">
        <f t="shared" si="20"/>
        <v>0</v>
      </c>
      <c r="H558" s="552">
        <f t="shared" si="20"/>
        <v>0</v>
      </c>
      <c r="I558" s="552">
        <f t="shared" si="20"/>
        <v>0</v>
      </c>
    </row>
    <row r="559" spans="1:10" s="532" customFormat="1" ht="26.25" customHeight="1" thickBot="1">
      <c r="A559" s="553" t="s">
        <v>239</v>
      </c>
      <c r="B559" s="552">
        <f>B553-B557</f>
        <v>0</v>
      </c>
      <c r="C559" s="552">
        <f t="shared" ref="C559:I559" si="21">C553-C557</f>
        <v>0</v>
      </c>
      <c r="D559" s="552">
        <f t="shared" si="21"/>
        <v>0</v>
      </c>
      <c r="E559" s="552">
        <f t="shared" si="21"/>
        <v>0</v>
      </c>
      <c r="F559" s="552">
        <f t="shared" si="21"/>
        <v>0</v>
      </c>
      <c r="G559" s="552">
        <f t="shared" si="21"/>
        <v>0</v>
      </c>
      <c r="H559" s="552">
        <f t="shared" si="21"/>
        <v>0</v>
      </c>
      <c r="I559" s="552">
        <f t="shared" si="21"/>
        <v>0</v>
      </c>
    </row>
    <row r="560" spans="1:10" s="532" customFormat="1" ht="12.75">
      <c r="A560" s="554"/>
      <c r="B560" s="555"/>
      <c r="C560" s="555"/>
      <c r="D560" s="555"/>
      <c r="E560" s="555"/>
      <c r="F560" s="555"/>
      <c r="G560" s="555"/>
      <c r="H560" s="555"/>
      <c r="I560" s="555"/>
    </row>
    <row r="561" spans="1:9" s="532" customFormat="1" ht="12.75">
      <c r="A561" s="554"/>
      <c r="B561" s="555"/>
      <c r="C561" s="555"/>
      <c r="D561" s="555"/>
      <c r="E561" s="555"/>
      <c r="F561" s="555"/>
      <c r="G561" s="555"/>
      <c r="H561" s="555"/>
      <c r="I561" s="555"/>
    </row>
    <row r="562" spans="1:9" s="532" customFormat="1" ht="12.75">
      <c r="A562" s="554"/>
      <c r="B562" s="555"/>
      <c r="C562" s="555"/>
      <c r="D562" s="555"/>
      <c r="E562" s="555"/>
      <c r="F562" s="555"/>
      <c r="G562" s="555"/>
      <c r="H562" s="555"/>
      <c r="I562" s="555"/>
    </row>
    <row r="563" spans="1:9" s="532" customFormat="1" ht="12.75">
      <c r="A563" s="554"/>
      <c r="B563" s="555"/>
      <c r="C563" s="555"/>
      <c r="D563" s="555"/>
      <c r="E563" s="555"/>
      <c r="F563" s="555"/>
      <c r="G563" s="555"/>
      <c r="H563" s="555"/>
      <c r="I563" s="555"/>
    </row>
    <row r="564" spans="1:9" s="532" customFormat="1" ht="12.75">
      <c r="A564" s="554"/>
      <c r="B564" s="555"/>
      <c r="C564" s="555"/>
      <c r="D564" s="555"/>
      <c r="E564" s="555"/>
      <c r="F564" s="555"/>
      <c r="G564" s="555"/>
      <c r="H564" s="555"/>
      <c r="I564" s="555"/>
    </row>
    <row r="565" spans="1:9" s="532" customFormat="1" ht="12.75">
      <c r="A565" s="554"/>
      <c r="B565" s="555"/>
      <c r="C565" s="555"/>
      <c r="D565" s="555"/>
      <c r="E565" s="555"/>
      <c r="F565" s="555"/>
      <c r="G565" s="555"/>
      <c r="H565" s="555"/>
      <c r="I565" s="555"/>
    </row>
    <row r="566" spans="1:9" s="532" customFormat="1" ht="12.75">
      <c r="A566" s="554"/>
      <c r="B566" s="555"/>
      <c r="C566" s="555"/>
      <c r="D566" s="555"/>
      <c r="E566" s="555"/>
      <c r="F566" s="555"/>
      <c r="G566" s="555"/>
      <c r="H566" s="555"/>
      <c r="I566" s="555"/>
    </row>
    <row r="567" spans="1:9" s="532" customFormat="1" ht="12.75">
      <c r="A567" s="554"/>
      <c r="B567" s="555"/>
      <c r="C567" s="555"/>
      <c r="D567" s="555"/>
      <c r="E567" s="555"/>
      <c r="F567" s="555"/>
      <c r="G567" s="555"/>
      <c r="H567" s="555"/>
      <c r="I567" s="555"/>
    </row>
    <row r="568" spans="1:9" s="532" customFormat="1" ht="12.75">
      <c r="A568" s="554"/>
      <c r="B568" s="555"/>
      <c r="C568" s="555"/>
      <c r="D568" s="555"/>
      <c r="E568" s="555"/>
      <c r="F568" s="555"/>
      <c r="G568" s="555"/>
      <c r="H568" s="555"/>
      <c r="I568" s="555"/>
    </row>
    <row r="569" spans="1:9" s="532" customFormat="1" ht="12.75">
      <c r="A569" s="554"/>
      <c r="B569" s="555"/>
      <c r="C569" s="555"/>
      <c r="D569" s="555"/>
      <c r="E569" s="555"/>
      <c r="F569" s="555"/>
      <c r="G569" s="555"/>
      <c r="H569" s="555"/>
      <c r="I569" s="555"/>
    </row>
    <row r="570" spans="1:9" s="532" customFormat="1" ht="12.75">
      <c r="A570" s="554"/>
      <c r="B570" s="555"/>
      <c r="C570" s="555"/>
      <c r="D570" s="555"/>
      <c r="E570" s="555"/>
      <c r="F570" s="555"/>
      <c r="G570" s="555"/>
      <c r="H570" s="555"/>
      <c r="I570" s="555"/>
    </row>
    <row r="571" spans="1:9" s="532" customFormat="1" ht="12.75">
      <c r="A571" s="554"/>
      <c r="B571" s="555"/>
      <c r="C571" s="555"/>
      <c r="D571" s="555"/>
      <c r="E571" s="555"/>
      <c r="F571" s="555"/>
      <c r="G571" s="555"/>
      <c r="H571" s="555"/>
      <c r="I571" s="555"/>
    </row>
    <row r="572" spans="1:9" s="532" customFormat="1" ht="12.75">
      <c r="A572" s="554"/>
      <c r="B572" s="555"/>
      <c r="C572" s="555"/>
      <c r="D572" s="555"/>
      <c r="E572" s="555"/>
      <c r="F572" s="555"/>
      <c r="G572" s="555"/>
      <c r="H572" s="555"/>
      <c r="I572" s="555"/>
    </row>
    <row r="573" spans="1:9" s="532" customFormat="1" ht="12.75">
      <c r="A573" s="554"/>
      <c r="B573" s="555"/>
      <c r="C573" s="555"/>
      <c r="D573" s="555"/>
      <c r="E573" s="555"/>
      <c r="F573" s="555"/>
      <c r="G573" s="555"/>
      <c r="H573" s="555"/>
      <c r="I573" s="555"/>
    </row>
    <row r="574" spans="1:9" s="532" customFormat="1" ht="12.75">
      <c r="A574" s="554"/>
      <c r="B574" s="555"/>
      <c r="C574" s="555"/>
      <c r="D574" s="555"/>
      <c r="E574" s="555"/>
      <c r="F574" s="555"/>
      <c r="G574" s="555"/>
      <c r="H574" s="555"/>
      <c r="I574" s="555"/>
    </row>
    <row r="575" spans="1:9" s="532" customFormat="1" ht="15">
      <c r="A575" s="556" t="s">
        <v>240</v>
      </c>
      <c r="B575" s="557"/>
      <c r="C575" s="557"/>
    </row>
    <row r="576" spans="1:9" s="532" customFormat="1" thickBot="1">
      <c r="B576" s="558"/>
      <c r="C576" s="558"/>
      <c r="E576" s="559"/>
      <c r="F576" s="559"/>
      <c r="G576" s="559"/>
      <c r="H576" s="559"/>
      <c r="I576" s="559"/>
    </row>
    <row r="577" spans="1:9" s="532" customFormat="1" thickBot="1">
      <c r="A577" s="560" t="s">
        <v>100</v>
      </c>
      <c r="B577" s="561"/>
      <c r="C577" s="562" t="s">
        <v>14</v>
      </c>
      <c r="D577" s="563" t="s">
        <v>105</v>
      </c>
    </row>
    <row r="578" spans="1:9">
      <c r="A578" s="564" t="s">
        <v>241</v>
      </c>
      <c r="B578" s="565"/>
      <c r="C578" s="566">
        <v>55</v>
      </c>
      <c r="D578" s="567"/>
      <c r="E578" s="568"/>
      <c r="F578" s="568"/>
      <c r="G578" s="568"/>
      <c r="H578" s="568"/>
      <c r="I578" s="568"/>
    </row>
    <row r="579" spans="1:9">
      <c r="A579" s="569" t="s">
        <v>242</v>
      </c>
      <c r="B579" s="570"/>
      <c r="C579" s="571"/>
      <c r="D579" s="571"/>
      <c r="E579" s="572"/>
      <c r="F579" s="572"/>
      <c r="G579" s="572"/>
      <c r="H579" s="572"/>
      <c r="I579" s="572"/>
    </row>
    <row r="580" spans="1:9">
      <c r="A580" s="569" t="s">
        <v>243</v>
      </c>
      <c r="B580" s="570"/>
      <c r="C580" s="571"/>
      <c r="D580" s="571"/>
      <c r="E580" s="414"/>
      <c r="F580" s="414"/>
      <c r="G580" s="414"/>
      <c r="H580" s="414"/>
      <c r="I580" s="414"/>
    </row>
    <row r="581" spans="1:9">
      <c r="A581" s="569" t="s">
        <v>244</v>
      </c>
      <c r="B581" s="570"/>
      <c r="C581" s="573">
        <f>C582+C585+C586+C587+C588</f>
        <v>0</v>
      </c>
      <c r="D581" s="573">
        <f>D582+D585+D586+D587+D588</f>
        <v>0</v>
      </c>
    </row>
    <row r="582" spans="1:9">
      <c r="A582" s="574" t="s">
        <v>245</v>
      </c>
      <c r="B582" s="575"/>
      <c r="C582" s="352">
        <f>C583-C584</f>
        <v>0</v>
      </c>
      <c r="D582" s="352">
        <f>D583-D584</f>
        <v>0</v>
      </c>
    </row>
    <row r="583" spans="1:9">
      <c r="A583" s="576" t="s">
        <v>246</v>
      </c>
      <c r="B583" s="577"/>
      <c r="C583" s="404"/>
      <c r="D583" s="404"/>
    </row>
    <row r="584" spans="1:9" ht="25.5" customHeight="1">
      <c r="A584" s="576" t="s">
        <v>247</v>
      </c>
      <c r="B584" s="577"/>
      <c r="C584" s="404"/>
      <c r="D584" s="404"/>
    </row>
    <row r="585" spans="1:9">
      <c r="A585" s="574" t="s">
        <v>248</v>
      </c>
      <c r="B585" s="575"/>
      <c r="C585" s="352"/>
      <c r="D585" s="352"/>
    </row>
    <row r="586" spans="1:9">
      <c r="A586" s="574" t="s">
        <v>249</v>
      </c>
      <c r="B586" s="575"/>
      <c r="C586" s="352"/>
      <c r="D586" s="352"/>
    </row>
    <row r="587" spans="1:9">
      <c r="A587" s="574" t="s">
        <v>250</v>
      </c>
      <c r="B587" s="575"/>
      <c r="C587" s="352"/>
      <c r="D587" s="352"/>
    </row>
    <row r="588" spans="1:9">
      <c r="A588" s="574" t="s">
        <v>17</v>
      </c>
      <c r="B588" s="575"/>
      <c r="C588" s="352"/>
      <c r="D588" s="352"/>
    </row>
    <row r="589" spans="1:9" ht="24.75" customHeight="1" thickBot="1">
      <c r="A589" s="578" t="s">
        <v>251</v>
      </c>
      <c r="B589" s="579"/>
      <c r="C589" s="571"/>
      <c r="D589" s="571"/>
    </row>
    <row r="590" spans="1:9" ht="16.5" thickBot="1">
      <c r="A590" s="580" t="s">
        <v>96</v>
      </c>
      <c r="B590" s="581"/>
      <c r="C590" s="358">
        <f>SUM(C578+C579+C580+C581+C589)</f>
        <v>55</v>
      </c>
      <c r="D590" s="358">
        <f>SUM(D578+D579+D580+D581+D589)</f>
        <v>0</v>
      </c>
    </row>
    <row r="593" spans="1:4" ht="14.25">
      <c r="A593" s="582" t="s">
        <v>252</v>
      </c>
      <c r="B593" s="582"/>
      <c r="C593" s="582"/>
      <c r="D593" s="582"/>
    </row>
    <row r="594" spans="1:4" ht="14.25" thickBot="1">
      <c r="A594" s="260"/>
      <c r="B594" s="260"/>
      <c r="C594" s="260"/>
      <c r="D594" s="260"/>
    </row>
    <row r="595" spans="1:4" ht="14.25" thickBot="1">
      <c r="A595" s="583" t="s">
        <v>253</v>
      </c>
      <c r="B595" s="584"/>
      <c r="C595" s="584"/>
      <c r="D595" s="585"/>
    </row>
    <row r="596" spans="1:4" ht="14.25" thickBot="1">
      <c r="A596" s="586" t="s">
        <v>14</v>
      </c>
      <c r="B596" s="587"/>
      <c r="C596" s="586" t="s">
        <v>21</v>
      </c>
      <c r="D596" s="587"/>
    </row>
    <row r="597" spans="1:4" ht="14.25" thickBot="1">
      <c r="A597" s="588"/>
      <c r="B597" s="589"/>
      <c r="C597" s="588"/>
      <c r="D597" s="589"/>
    </row>
    <row r="624" spans="1:4" ht="14.25">
      <c r="A624" s="491" t="s">
        <v>254</v>
      </c>
      <c r="B624" s="491"/>
      <c r="C624" s="491"/>
      <c r="D624" s="213"/>
    </row>
    <row r="625" spans="1:4" ht="14.25" customHeight="1">
      <c r="A625" s="590" t="s">
        <v>255</v>
      </c>
      <c r="B625" s="590"/>
      <c r="C625" s="590"/>
    </row>
    <row r="626" spans="1:4" ht="14.25" thickBot="1">
      <c r="A626" s="591"/>
      <c r="B626" s="592"/>
      <c r="C626" s="592"/>
    </row>
    <row r="627" spans="1:4" ht="16.5" thickBot="1">
      <c r="A627" s="593" t="s">
        <v>48</v>
      </c>
      <c r="B627" s="594"/>
      <c r="C627" s="595" t="s">
        <v>256</v>
      </c>
      <c r="D627" s="595" t="s">
        <v>257</v>
      </c>
    </row>
    <row r="628" spans="1:4">
      <c r="A628" s="596" t="s">
        <v>258</v>
      </c>
      <c r="B628" s="597"/>
      <c r="C628" s="598"/>
      <c r="D628" s="599"/>
    </row>
    <row r="629" spans="1:4">
      <c r="A629" s="600" t="s">
        <v>259</v>
      </c>
      <c r="B629" s="601"/>
      <c r="C629" s="602"/>
      <c r="D629" s="603"/>
    </row>
    <row r="630" spans="1:4" ht="26.45" customHeight="1">
      <c r="A630" s="604" t="s">
        <v>260</v>
      </c>
      <c r="B630" s="605"/>
      <c r="C630" s="606"/>
      <c r="D630" s="607"/>
    </row>
    <row r="631" spans="1:4" ht="13.5" customHeight="1" thickBot="1">
      <c r="A631" s="608" t="s">
        <v>261</v>
      </c>
      <c r="B631" s="609"/>
      <c r="C631" s="610"/>
      <c r="D631" s="611"/>
    </row>
    <row r="674" spans="1:3" ht="14.25">
      <c r="A674" s="582" t="s">
        <v>262</v>
      </c>
      <c r="B674" s="582"/>
      <c r="C674" s="582"/>
    </row>
    <row r="675" spans="1:3" ht="14.25" thickBot="1">
      <c r="A675" s="214"/>
      <c r="B675" s="260"/>
      <c r="C675" s="260"/>
    </row>
    <row r="676" spans="1:3" ht="26.25" thickBot="1">
      <c r="A676" s="612"/>
      <c r="B676" s="613" t="s">
        <v>263</v>
      </c>
      <c r="C676" s="343" t="s">
        <v>264</v>
      </c>
    </row>
    <row r="677" spans="1:3" ht="14.25" thickBot="1">
      <c r="A677" s="614" t="s">
        <v>265</v>
      </c>
      <c r="B677" s="615">
        <f>B678+B682</f>
        <v>0</v>
      </c>
      <c r="C677" s="615">
        <f>C678+C682</f>
        <v>0</v>
      </c>
    </row>
    <row r="678" spans="1:3">
      <c r="A678" s="616" t="s">
        <v>266</v>
      </c>
      <c r="B678" s="281"/>
      <c r="C678" s="281"/>
    </row>
    <row r="679" spans="1:3">
      <c r="A679" s="617" t="s">
        <v>50</v>
      </c>
      <c r="B679" s="237"/>
      <c r="C679" s="238"/>
    </row>
    <row r="680" spans="1:3" ht="102">
      <c r="A680" s="618" t="s">
        <v>267</v>
      </c>
      <c r="B680" s="237"/>
      <c r="C680" s="238"/>
    </row>
    <row r="681" spans="1:3" ht="14.25" thickBot="1">
      <c r="A681" s="619"/>
      <c r="B681" s="620"/>
      <c r="C681" s="621"/>
    </row>
    <row r="682" spans="1:3">
      <c r="A682" s="616" t="s">
        <v>268</v>
      </c>
      <c r="B682" s="622">
        <f>SUM(B684:B684)</f>
        <v>0</v>
      </c>
      <c r="C682" s="622">
        <f>SUM(C684:C684)</f>
        <v>0</v>
      </c>
    </row>
    <row r="683" spans="1:3">
      <c r="A683" s="617" t="s">
        <v>50</v>
      </c>
      <c r="B683" s="384"/>
      <c r="C683" s="623"/>
    </row>
    <row r="684" spans="1:3" ht="14.25" thickBot="1">
      <c r="A684" s="624"/>
      <c r="B684" s="620"/>
      <c r="C684" s="621"/>
    </row>
    <row r="685" spans="1:3" ht="14.25" thickBot="1">
      <c r="A685" s="614" t="s">
        <v>269</v>
      </c>
      <c r="B685" s="615">
        <f>B686+B692</f>
        <v>1800</v>
      </c>
      <c r="C685" s="615">
        <f>C686+C692</f>
        <v>402529</v>
      </c>
    </row>
    <row r="686" spans="1:3">
      <c r="A686" s="625" t="s">
        <v>266</v>
      </c>
      <c r="B686" s="384">
        <f>B688+B689+B690+B691</f>
        <v>1800</v>
      </c>
      <c r="C686" s="384">
        <f>C688+C689+C690+C691</f>
        <v>0</v>
      </c>
    </row>
    <row r="687" spans="1:3">
      <c r="A687" s="626" t="s">
        <v>50</v>
      </c>
      <c r="B687" s="237"/>
      <c r="C687" s="238"/>
    </row>
    <row r="688" spans="1:3" ht="38.25">
      <c r="A688" s="627" t="s">
        <v>270</v>
      </c>
      <c r="B688" s="628">
        <v>1800</v>
      </c>
      <c r="C688" s="629"/>
    </row>
    <row r="689" spans="1:9" ht="102">
      <c r="A689" s="627" t="s">
        <v>271</v>
      </c>
      <c r="B689" s="237"/>
      <c r="C689" s="238"/>
    </row>
    <row r="690" spans="1:9" ht="25.5">
      <c r="A690" s="630" t="s">
        <v>272</v>
      </c>
      <c r="B690" s="237"/>
      <c r="C690" s="238"/>
    </row>
    <row r="691" spans="1:9" ht="76.5">
      <c r="A691" s="627" t="s">
        <v>273</v>
      </c>
      <c r="B691" s="237"/>
      <c r="C691" s="238"/>
    </row>
    <row r="692" spans="1:9">
      <c r="A692" s="631" t="s">
        <v>268</v>
      </c>
      <c r="B692" s="632">
        <f>SUM(B694:B695)</f>
        <v>0</v>
      </c>
      <c r="C692" s="632">
        <f>SUM(C694:C695)</f>
        <v>402529</v>
      </c>
    </row>
    <row r="693" spans="1:9">
      <c r="A693" s="626" t="s">
        <v>50</v>
      </c>
      <c r="B693" s="237"/>
      <c r="C693" s="237"/>
    </row>
    <row r="694" spans="1:9" ht="25.5">
      <c r="A694" s="633" t="s">
        <v>274</v>
      </c>
      <c r="B694" s="243"/>
      <c r="C694" s="243">
        <v>300</v>
      </c>
    </row>
    <row r="695" spans="1:9" ht="45.75" thickBot="1">
      <c r="A695" s="634" t="s">
        <v>275</v>
      </c>
      <c r="B695" s="635"/>
      <c r="C695" s="635">
        <v>402229</v>
      </c>
    </row>
    <row r="696" spans="1:9" ht="14.25">
      <c r="A696" s="582"/>
      <c r="B696" s="582"/>
      <c r="C696" s="582"/>
    </row>
    <row r="697" spans="1:9" ht="14.25">
      <c r="A697" s="582"/>
      <c r="B697" s="582"/>
      <c r="C697" s="582"/>
    </row>
    <row r="698" spans="1:9" ht="43.5" customHeight="1">
      <c r="A698" s="212" t="s">
        <v>276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36"/>
      <c r="B699" s="636"/>
      <c r="C699" s="636"/>
      <c r="D699" s="636"/>
      <c r="E699" s="37"/>
      <c r="F699" s="37"/>
      <c r="G699" s="37"/>
      <c r="H699" s="37"/>
      <c r="I699" s="37"/>
    </row>
    <row r="700" spans="1:9" ht="55.5" customHeight="1" thickBot="1">
      <c r="A700" s="462" t="s">
        <v>277</v>
      </c>
      <c r="B700" s="637"/>
      <c r="C700" s="637"/>
      <c r="D700" s="637"/>
      <c r="E700" s="463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38" t="s">
        <v>278</v>
      </c>
    </row>
    <row r="702" spans="1:9" ht="20.25" customHeight="1" thickBot="1">
      <c r="A702" s="639"/>
      <c r="B702" s="640"/>
      <c r="C702" s="639"/>
      <c r="D702" s="641"/>
      <c r="E702" s="642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2" t="s">
        <v>279</v>
      </c>
      <c r="B742" s="582"/>
      <c r="C742" s="582"/>
    </row>
    <row r="743" spans="1:7" ht="14.25">
      <c r="A743" s="305" t="s">
        <v>280</v>
      </c>
      <c r="B743" s="305"/>
      <c r="C743" s="305"/>
    </row>
    <row r="744" spans="1:7" ht="15" thickBot="1">
      <c r="A744" s="582"/>
      <c r="B744" s="582"/>
      <c r="C744" s="582"/>
    </row>
    <row r="745" spans="1:7" ht="24.75" thickBot="1">
      <c r="A745" s="643" t="s">
        <v>281</v>
      </c>
      <c r="B745" s="644"/>
      <c r="C745" s="644"/>
      <c r="D745" s="645"/>
      <c r="E745" s="646" t="s">
        <v>263</v>
      </c>
      <c r="F745" s="647" t="s">
        <v>264</v>
      </c>
      <c r="G745" s="648"/>
    </row>
    <row r="746" spans="1:7" ht="14.25" customHeight="1" thickBot="1">
      <c r="A746" s="649" t="s">
        <v>282</v>
      </c>
      <c r="B746" s="650"/>
      <c r="C746" s="650"/>
      <c r="D746" s="651"/>
      <c r="E746" s="652">
        <f>SUM(E747:E754)</f>
        <v>184696.6</v>
      </c>
      <c r="F746" s="652">
        <f>SUM(F747:F754)</f>
        <v>233002.4</v>
      </c>
      <c r="G746" s="653"/>
    </row>
    <row r="747" spans="1:7">
      <c r="A747" s="654" t="s">
        <v>283</v>
      </c>
      <c r="B747" s="655"/>
      <c r="C747" s="655"/>
      <c r="D747" s="656"/>
      <c r="E747" s="657"/>
      <c r="F747" s="658"/>
      <c r="G747" s="260"/>
    </row>
    <row r="748" spans="1:7">
      <c r="A748" s="659" t="s">
        <v>284</v>
      </c>
      <c r="B748" s="660"/>
      <c r="C748" s="660"/>
      <c r="D748" s="661"/>
      <c r="E748" s="662"/>
      <c r="F748" s="663"/>
      <c r="G748" s="260"/>
    </row>
    <row r="749" spans="1:7">
      <c r="A749" s="659" t="s">
        <v>285</v>
      </c>
      <c r="B749" s="660"/>
      <c r="C749" s="660"/>
      <c r="D749" s="661"/>
      <c r="E749" s="662"/>
      <c r="F749" s="663"/>
      <c r="G749" s="260"/>
    </row>
    <row r="750" spans="1:7">
      <c r="A750" s="664" t="s">
        <v>286</v>
      </c>
      <c r="B750" s="665"/>
      <c r="C750" s="665"/>
      <c r="D750" s="666"/>
      <c r="E750" s="662">
        <v>184696.6</v>
      </c>
      <c r="F750" s="663">
        <v>233002.4</v>
      </c>
      <c r="G750" s="260"/>
    </row>
    <row r="751" spans="1:7">
      <c r="A751" s="659" t="s">
        <v>287</v>
      </c>
      <c r="B751" s="660"/>
      <c r="C751" s="660"/>
      <c r="D751" s="661"/>
      <c r="E751" s="662"/>
      <c r="F751" s="663"/>
      <c r="G751" s="260"/>
    </row>
    <row r="752" spans="1:7">
      <c r="A752" s="667" t="s">
        <v>288</v>
      </c>
      <c r="B752" s="668"/>
      <c r="C752" s="668"/>
      <c r="D752" s="669"/>
      <c r="E752" s="662"/>
      <c r="F752" s="663"/>
      <c r="G752" s="260"/>
    </row>
    <row r="753" spans="1:7">
      <c r="A753" s="667" t="s">
        <v>289</v>
      </c>
      <c r="B753" s="668"/>
      <c r="C753" s="668"/>
      <c r="D753" s="669"/>
      <c r="E753" s="662"/>
      <c r="F753" s="663"/>
      <c r="G753" s="260"/>
    </row>
    <row r="754" spans="1:7" ht="14.25" thickBot="1">
      <c r="A754" s="670" t="s">
        <v>290</v>
      </c>
      <c r="B754" s="671"/>
      <c r="C754" s="671"/>
      <c r="D754" s="672"/>
      <c r="E754" s="673"/>
      <c r="F754" s="674"/>
      <c r="G754" s="260"/>
    </row>
    <row r="755" spans="1:7" ht="14.25" thickBot="1">
      <c r="A755" s="649" t="s">
        <v>291</v>
      </c>
      <c r="B755" s="650"/>
      <c r="C755" s="650"/>
      <c r="D755" s="651"/>
      <c r="E755" s="675">
        <v>840.61</v>
      </c>
      <c r="F755" s="676">
        <v>-601.39</v>
      </c>
      <c r="G755" s="653"/>
    </row>
    <row r="756" spans="1:7" ht="14.25" thickBot="1">
      <c r="A756" s="677" t="s">
        <v>292</v>
      </c>
      <c r="B756" s="678"/>
      <c r="C756" s="678"/>
      <c r="D756" s="679"/>
      <c r="E756" s="680"/>
      <c r="F756" s="681"/>
      <c r="G756" s="653"/>
    </row>
    <row r="757" spans="1:7" ht="14.25" thickBot="1">
      <c r="A757" s="677" t="s">
        <v>293</v>
      </c>
      <c r="B757" s="678"/>
      <c r="C757" s="678"/>
      <c r="D757" s="679"/>
      <c r="E757" s="675"/>
      <c r="F757" s="676"/>
      <c r="G757" s="653"/>
    </row>
    <row r="758" spans="1:7" ht="14.25" thickBot="1">
      <c r="A758" s="677" t="s">
        <v>294</v>
      </c>
      <c r="B758" s="678"/>
      <c r="C758" s="678"/>
      <c r="D758" s="679"/>
      <c r="E758" s="675"/>
      <c r="F758" s="676"/>
      <c r="G758" s="653"/>
    </row>
    <row r="759" spans="1:7" ht="14.25" thickBot="1">
      <c r="A759" s="677" t="s">
        <v>295</v>
      </c>
      <c r="B759" s="678"/>
      <c r="C759" s="678"/>
      <c r="D759" s="679"/>
      <c r="E759" s="652">
        <f>E760+E768+E771+E774</f>
        <v>0</v>
      </c>
      <c r="F759" s="652">
        <f>F760+F768+F771+F774</f>
        <v>0</v>
      </c>
      <c r="G759" s="653"/>
    </row>
    <row r="760" spans="1:7">
      <c r="A760" s="654" t="s">
        <v>296</v>
      </c>
      <c r="B760" s="655"/>
      <c r="C760" s="655"/>
      <c r="D760" s="656"/>
      <c r="E760" s="682">
        <f>SUM(E761:E767)</f>
        <v>0</v>
      </c>
      <c r="F760" s="682">
        <f>SUM(F761:F767)</f>
        <v>0</v>
      </c>
      <c r="G760" s="260"/>
    </row>
    <row r="761" spans="1:7">
      <c r="A761" s="683" t="s">
        <v>297</v>
      </c>
      <c r="B761" s="684"/>
      <c r="C761" s="684"/>
      <c r="D761" s="685"/>
      <c r="E761" s="686"/>
      <c r="F761" s="687"/>
      <c r="G761" s="688"/>
    </row>
    <row r="762" spans="1:7">
      <c r="A762" s="683" t="s">
        <v>298</v>
      </c>
      <c r="B762" s="684"/>
      <c r="C762" s="684"/>
      <c r="D762" s="685"/>
      <c r="E762" s="686"/>
      <c r="F762" s="687"/>
      <c r="G762" s="688"/>
    </row>
    <row r="763" spans="1:7">
      <c r="A763" s="683" t="s">
        <v>299</v>
      </c>
      <c r="B763" s="684"/>
      <c r="C763" s="684"/>
      <c r="D763" s="685"/>
      <c r="E763" s="686"/>
      <c r="F763" s="687"/>
      <c r="G763" s="688"/>
    </row>
    <row r="764" spans="1:7">
      <c r="A764" s="683" t="s">
        <v>300</v>
      </c>
      <c r="B764" s="684"/>
      <c r="C764" s="684"/>
      <c r="D764" s="685"/>
      <c r="E764" s="686"/>
      <c r="F764" s="687"/>
      <c r="G764" s="688"/>
    </row>
    <row r="765" spans="1:7">
      <c r="A765" s="683" t="s">
        <v>301</v>
      </c>
      <c r="B765" s="684"/>
      <c r="C765" s="684"/>
      <c r="D765" s="685"/>
      <c r="E765" s="686"/>
      <c r="F765" s="687"/>
      <c r="G765" s="688"/>
    </row>
    <row r="766" spans="1:7">
      <c r="A766" s="683" t="s">
        <v>302</v>
      </c>
      <c r="B766" s="684"/>
      <c r="C766" s="684"/>
      <c r="D766" s="685"/>
      <c r="E766" s="686"/>
      <c r="F766" s="687"/>
      <c r="G766" s="688"/>
    </row>
    <row r="767" spans="1:7">
      <c r="A767" s="683" t="s">
        <v>303</v>
      </c>
      <c r="B767" s="684"/>
      <c r="C767" s="684"/>
      <c r="D767" s="685"/>
      <c r="E767" s="686"/>
      <c r="F767" s="687"/>
      <c r="G767" s="688"/>
    </row>
    <row r="768" spans="1:7">
      <c r="A768" s="667" t="s">
        <v>304</v>
      </c>
      <c r="B768" s="668"/>
      <c r="C768" s="668"/>
      <c r="D768" s="669"/>
      <c r="E768" s="689">
        <f>SUM(E769:E770)</f>
        <v>0</v>
      </c>
      <c r="F768" s="689">
        <f>SUM(F769:F770)</f>
        <v>0</v>
      </c>
      <c r="G768" s="260"/>
    </row>
    <row r="769" spans="1:7">
      <c r="A769" s="683" t="s">
        <v>305</v>
      </c>
      <c r="B769" s="684"/>
      <c r="C769" s="684"/>
      <c r="D769" s="685"/>
      <c r="E769" s="686"/>
      <c r="F769" s="687"/>
      <c r="G769" s="688"/>
    </row>
    <row r="770" spans="1:7">
      <c r="A770" s="683" t="s">
        <v>306</v>
      </c>
      <c r="B770" s="684"/>
      <c r="C770" s="684"/>
      <c r="D770" s="685"/>
      <c r="E770" s="686"/>
      <c r="F770" s="687"/>
      <c r="G770" s="688"/>
    </row>
    <row r="771" spans="1:7">
      <c r="A771" s="659" t="s">
        <v>307</v>
      </c>
      <c r="B771" s="660"/>
      <c r="C771" s="660"/>
      <c r="D771" s="661"/>
      <c r="E771" s="689">
        <f>SUM(E772:E773)</f>
        <v>0</v>
      </c>
      <c r="F771" s="689">
        <f>SUM(F772:F773)</f>
        <v>0</v>
      </c>
      <c r="G771" s="260"/>
    </row>
    <row r="772" spans="1:7">
      <c r="A772" s="683" t="s">
        <v>308</v>
      </c>
      <c r="B772" s="684"/>
      <c r="C772" s="684"/>
      <c r="D772" s="685"/>
      <c r="E772" s="686"/>
      <c r="F772" s="687"/>
      <c r="G772" s="688"/>
    </row>
    <row r="773" spans="1:7">
      <c r="A773" s="683" t="s">
        <v>309</v>
      </c>
      <c r="B773" s="684"/>
      <c r="C773" s="684"/>
      <c r="D773" s="685"/>
      <c r="E773" s="686"/>
      <c r="F773" s="687"/>
      <c r="G773" s="688"/>
    </row>
    <row r="774" spans="1:7">
      <c r="A774" s="659" t="s">
        <v>310</v>
      </c>
      <c r="B774" s="660"/>
      <c r="C774" s="660"/>
      <c r="D774" s="661"/>
      <c r="E774" s="689">
        <f>SUM(E775:E788)</f>
        <v>0</v>
      </c>
      <c r="F774" s="689">
        <f>SUM(F775:F788)</f>
        <v>0</v>
      </c>
      <c r="G774" s="260"/>
    </row>
    <row r="775" spans="1:7">
      <c r="A775" s="683" t="s">
        <v>311</v>
      </c>
      <c r="B775" s="684"/>
      <c r="C775" s="684"/>
      <c r="D775" s="685"/>
      <c r="E775" s="662"/>
      <c r="F775" s="663"/>
      <c r="G775" s="260"/>
    </row>
    <row r="776" spans="1:7">
      <c r="A776" s="683" t="s">
        <v>312</v>
      </c>
      <c r="B776" s="684"/>
      <c r="C776" s="684"/>
      <c r="D776" s="685"/>
      <c r="E776" s="662"/>
      <c r="F776" s="663"/>
      <c r="G776" s="260"/>
    </row>
    <row r="777" spans="1:7">
      <c r="A777" s="683" t="s">
        <v>313</v>
      </c>
      <c r="B777" s="684"/>
      <c r="C777" s="684"/>
      <c r="D777" s="685"/>
      <c r="E777" s="662"/>
      <c r="F777" s="663"/>
      <c r="G777" s="260"/>
    </row>
    <row r="778" spans="1:7">
      <c r="A778" s="683" t="s">
        <v>314</v>
      </c>
      <c r="B778" s="684"/>
      <c r="C778" s="684"/>
      <c r="D778" s="685"/>
      <c r="E778" s="662"/>
      <c r="F778" s="663"/>
      <c r="G778" s="260"/>
    </row>
    <row r="779" spans="1:7">
      <c r="A779" s="683" t="s">
        <v>315</v>
      </c>
      <c r="B779" s="684"/>
      <c r="C779" s="684"/>
      <c r="D779" s="685"/>
      <c r="E779" s="662"/>
      <c r="F779" s="663"/>
      <c r="G779" s="260"/>
    </row>
    <row r="780" spans="1:7">
      <c r="A780" s="683" t="s">
        <v>316</v>
      </c>
      <c r="B780" s="684"/>
      <c r="C780" s="684"/>
      <c r="D780" s="685"/>
      <c r="E780" s="662"/>
      <c r="F780" s="663"/>
      <c r="G780" s="260"/>
    </row>
    <row r="781" spans="1:7">
      <c r="A781" s="683" t="s">
        <v>317</v>
      </c>
      <c r="B781" s="684"/>
      <c r="C781" s="684"/>
      <c r="D781" s="685"/>
      <c r="E781" s="662"/>
      <c r="F781" s="663"/>
      <c r="G781" s="260"/>
    </row>
    <row r="782" spans="1:7">
      <c r="A782" s="683" t="s">
        <v>318</v>
      </c>
      <c r="B782" s="684"/>
      <c r="C782" s="684"/>
      <c r="D782" s="685"/>
      <c r="E782" s="662"/>
      <c r="F782" s="663"/>
      <c r="G782" s="260"/>
    </row>
    <row r="783" spans="1:7">
      <c r="A783" s="683" t="s">
        <v>319</v>
      </c>
      <c r="B783" s="684"/>
      <c r="C783" s="684"/>
      <c r="D783" s="685"/>
      <c r="E783" s="662"/>
      <c r="F783" s="663"/>
      <c r="G783" s="260"/>
    </row>
    <row r="784" spans="1:7">
      <c r="A784" s="690" t="s">
        <v>320</v>
      </c>
      <c r="B784" s="691"/>
      <c r="C784" s="691"/>
      <c r="D784" s="692"/>
      <c r="E784" s="662"/>
      <c r="F784" s="663"/>
      <c r="G784" s="260"/>
    </row>
    <row r="785" spans="1:7">
      <c r="A785" s="690" t="s">
        <v>321</v>
      </c>
      <c r="B785" s="691"/>
      <c r="C785" s="691"/>
      <c r="D785" s="692"/>
      <c r="E785" s="662"/>
      <c r="F785" s="663"/>
      <c r="G785" s="260"/>
    </row>
    <row r="786" spans="1:7">
      <c r="A786" s="690" t="s">
        <v>322</v>
      </c>
      <c r="B786" s="691"/>
      <c r="C786" s="691"/>
      <c r="D786" s="692"/>
      <c r="E786" s="662"/>
      <c r="F786" s="663"/>
      <c r="G786" s="260"/>
    </row>
    <row r="787" spans="1:7">
      <c r="A787" s="693" t="s">
        <v>323</v>
      </c>
      <c r="B787" s="694"/>
      <c r="C787" s="694"/>
      <c r="D787" s="695"/>
      <c r="E787" s="662"/>
      <c r="F787" s="663"/>
      <c r="G787" s="260"/>
    </row>
    <row r="788" spans="1:7" ht="14.25" thickBot="1">
      <c r="A788" s="696" t="s">
        <v>303</v>
      </c>
      <c r="B788" s="697"/>
      <c r="C788" s="697"/>
      <c r="D788" s="698"/>
      <c r="E788" s="662"/>
      <c r="F788" s="663"/>
      <c r="G788" s="260"/>
    </row>
    <row r="789" spans="1:7" ht="14.25" thickBot="1">
      <c r="A789" s="699" t="s">
        <v>324</v>
      </c>
      <c r="B789" s="700"/>
      <c r="C789" s="700"/>
      <c r="D789" s="701"/>
      <c r="E789" s="702">
        <f>SUM(E746+E755+E756+E757+E758+E759)</f>
        <v>185537.21</v>
      </c>
      <c r="F789" s="702">
        <f>SUM(F746+F755+F756+F757+F758+F759)</f>
        <v>232401.00999999998</v>
      </c>
      <c r="G789" s="653"/>
    </row>
    <row r="790" spans="1:7">
      <c r="A790" s="703"/>
      <c r="B790" s="703"/>
      <c r="C790" s="703"/>
      <c r="D790" s="703"/>
      <c r="E790" s="703"/>
      <c r="F790" s="703"/>
      <c r="G790" s="653"/>
    </row>
    <row r="791" spans="1:7">
      <c r="A791" s="12" t="s">
        <v>325</v>
      </c>
      <c r="B791" s="151"/>
      <c r="C791" s="151"/>
      <c r="D791" s="151"/>
    </row>
    <row r="792" spans="1:7" ht="15.75" thickBot="1">
      <c r="A792" s="582"/>
      <c r="B792" s="582"/>
      <c r="C792" s="341"/>
    </row>
    <row r="793" spans="1:7" ht="31.15" customHeight="1">
      <c r="A793" s="704" t="s">
        <v>326</v>
      </c>
      <c r="B793" s="705"/>
      <c r="C793" s="706" t="s">
        <v>263</v>
      </c>
      <c r="D793" s="706" t="s">
        <v>264</v>
      </c>
    </row>
    <row r="794" spans="1:7" ht="15.75" customHeight="1" thickBot="1">
      <c r="A794" s="707"/>
      <c r="B794" s="708"/>
      <c r="C794" s="709"/>
      <c r="D794" s="709"/>
    </row>
    <row r="795" spans="1:7">
      <c r="A795" s="710" t="s">
        <v>327</v>
      </c>
      <c r="B795" s="711"/>
      <c r="C795" s="712">
        <v>20499.95</v>
      </c>
      <c r="D795" s="713">
        <v>23999.67</v>
      </c>
    </row>
    <row r="796" spans="1:7">
      <c r="A796" s="448" t="s">
        <v>328</v>
      </c>
      <c r="B796" s="449"/>
      <c r="C796" s="628"/>
      <c r="D796" s="629"/>
    </row>
    <row r="797" spans="1:7">
      <c r="A797" s="448" t="s">
        <v>329</v>
      </c>
      <c r="B797" s="449"/>
      <c r="C797" s="628">
        <v>28931.17</v>
      </c>
      <c r="D797" s="629">
        <f>24776.23+2388</f>
        <v>27164.23</v>
      </c>
    </row>
    <row r="798" spans="1:7" ht="29.45" customHeight="1">
      <c r="A798" s="451" t="s">
        <v>330</v>
      </c>
      <c r="B798" s="452"/>
      <c r="C798" s="628"/>
      <c r="D798" s="629"/>
    </row>
    <row r="799" spans="1:7" ht="42" customHeight="1">
      <c r="A799" s="451" t="s">
        <v>331</v>
      </c>
      <c r="B799" s="452"/>
      <c r="C799" s="628"/>
      <c r="D799" s="629"/>
    </row>
    <row r="800" spans="1:7" ht="29.45" customHeight="1">
      <c r="A800" s="451" t="s">
        <v>332</v>
      </c>
      <c r="B800" s="452"/>
      <c r="C800" s="628">
        <v>1595.28</v>
      </c>
      <c r="D800" s="629">
        <v>1623.92</v>
      </c>
    </row>
    <row r="801" spans="1:4">
      <c r="A801" s="451" t="s">
        <v>333</v>
      </c>
      <c r="B801" s="452"/>
      <c r="C801" s="237"/>
      <c r="D801" s="238"/>
    </row>
    <row r="802" spans="1:4" ht="21.75" customHeight="1">
      <c r="A802" s="574" t="s">
        <v>334</v>
      </c>
      <c r="B802" s="575"/>
      <c r="C802" s="237"/>
      <c r="D802" s="238"/>
    </row>
    <row r="803" spans="1:4" ht="33" customHeight="1">
      <c r="A803" s="451" t="s">
        <v>335</v>
      </c>
      <c r="B803" s="452"/>
      <c r="C803" s="714"/>
      <c r="D803" s="238"/>
    </row>
    <row r="804" spans="1:4" ht="14.25" thickBot="1">
      <c r="A804" s="454" t="s">
        <v>17</v>
      </c>
      <c r="B804" s="455"/>
      <c r="C804" s="243"/>
      <c r="D804" s="244"/>
    </row>
    <row r="805" spans="1:4" ht="16.5" thickBot="1">
      <c r="A805" s="715" t="s">
        <v>83</v>
      </c>
      <c r="B805" s="716"/>
      <c r="C805" s="717">
        <f>SUM(C795:C804)</f>
        <v>51026.399999999994</v>
      </c>
      <c r="D805" s="717">
        <f>SUM(D795:D804)</f>
        <v>52787.819999999992</v>
      </c>
    </row>
    <row r="835" spans="1:6" ht="14.25">
      <c r="A835" s="305" t="s">
        <v>336</v>
      </c>
      <c r="B835" s="305"/>
      <c r="C835" s="305"/>
    </row>
    <row r="836" spans="1:6" ht="15" thickBot="1">
      <c r="A836" s="582"/>
      <c r="B836" s="582"/>
      <c r="C836" s="582"/>
    </row>
    <row r="837" spans="1:6" ht="26.25" thickBot="1">
      <c r="A837" s="718" t="s">
        <v>337</v>
      </c>
      <c r="B837" s="719"/>
      <c r="C837" s="719"/>
      <c r="D837" s="720"/>
      <c r="E837" s="613" t="s">
        <v>263</v>
      </c>
      <c r="F837" s="343" t="s">
        <v>264</v>
      </c>
    </row>
    <row r="838" spans="1:6" ht="14.25" thickBot="1">
      <c r="A838" s="425" t="s">
        <v>338</v>
      </c>
      <c r="B838" s="721"/>
      <c r="C838" s="721"/>
      <c r="D838" s="722"/>
      <c r="E838" s="723">
        <f>E839+E840+E841</f>
        <v>0</v>
      </c>
      <c r="F838" s="723">
        <f>F839+F840+F841</f>
        <v>0</v>
      </c>
    </row>
    <row r="839" spans="1:6">
      <c r="A839" s="724" t="s">
        <v>339</v>
      </c>
      <c r="B839" s="725"/>
      <c r="C839" s="725"/>
      <c r="D839" s="726"/>
      <c r="E839" s="727"/>
      <c r="F839" s="728"/>
    </row>
    <row r="840" spans="1:6">
      <c r="A840" s="729" t="s">
        <v>340</v>
      </c>
      <c r="B840" s="730"/>
      <c r="C840" s="730"/>
      <c r="D840" s="731"/>
      <c r="E840" s="732"/>
      <c r="F840" s="733"/>
    </row>
    <row r="841" spans="1:6" ht="14.25" thickBot="1">
      <c r="A841" s="734" t="s">
        <v>341</v>
      </c>
      <c r="B841" s="735"/>
      <c r="C841" s="735"/>
      <c r="D841" s="736"/>
      <c r="E841" s="737"/>
      <c r="F841" s="738"/>
    </row>
    <row r="842" spans="1:6" ht="14.25" thickBot="1">
      <c r="A842" s="739" t="s">
        <v>342</v>
      </c>
      <c r="B842" s="740"/>
      <c r="C842" s="740"/>
      <c r="D842" s="741"/>
      <c r="E842" s="742"/>
      <c r="F842" s="743"/>
    </row>
    <row r="843" spans="1:6" ht="14.25" thickBot="1">
      <c r="A843" s="744" t="s">
        <v>343</v>
      </c>
      <c r="B843" s="745"/>
      <c r="C843" s="745"/>
      <c r="D843" s="746"/>
      <c r="E843" s="742">
        <f>E844+E845+E846+E847+E848+E849+E850+E851+E852+E853</f>
        <v>431.85</v>
      </c>
      <c r="F843" s="742">
        <f>F844+F845+F846+F847+F848+F849+F850+F851+F852+F853</f>
        <v>635.84</v>
      </c>
    </row>
    <row r="844" spans="1:6">
      <c r="A844" s="747" t="s">
        <v>344</v>
      </c>
      <c r="B844" s="748"/>
      <c r="C844" s="748"/>
      <c r="D844" s="749"/>
      <c r="E844" s="727"/>
      <c r="F844" s="727"/>
    </row>
    <row r="845" spans="1:6">
      <c r="A845" s="750" t="s">
        <v>345</v>
      </c>
      <c r="B845" s="751"/>
      <c r="C845" s="751"/>
      <c r="D845" s="752"/>
      <c r="E845" s="732"/>
      <c r="F845" s="732"/>
    </row>
    <row r="846" spans="1:6">
      <c r="A846" s="750" t="s">
        <v>346</v>
      </c>
      <c r="B846" s="751"/>
      <c r="C846" s="751"/>
      <c r="D846" s="752"/>
      <c r="E846" s="732"/>
      <c r="F846" s="732"/>
    </row>
    <row r="847" spans="1:6">
      <c r="A847" s="750" t="s">
        <v>347</v>
      </c>
      <c r="B847" s="751"/>
      <c r="C847" s="751"/>
      <c r="D847" s="752"/>
      <c r="E847" s="732"/>
      <c r="F847" s="733"/>
    </row>
    <row r="848" spans="1:6">
      <c r="A848" s="750" t="s">
        <v>348</v>
      </c>
      <c r="B848" s="751"/>
      <c r="C848" s="751"/>
      <c r="D848" s="752"/>
      <c r="E848" s="732"/>
      <c r="F848" s="733"/>
    </row>
    <row r="849" spans="1:6">
      <c r="A849" s="750" t="s">
        <v>349</v>
      </c>
      <c r="B849" s="751"/>
      <c r="C849" s="751"/>
      <c r="D849" s="752"/>
      <c r="E849" s="753"/>
      <c r="F849" s="754"/>
    </row>
    <row r="850" spans="1:6">
      <c r="A850" s="750" t="s">
        <v>350</v>
      </c>
      <c r="B850" s="751"/>
      <c r="C850" s="751"/>
      <c r="D850" s="752"/>
      <c r="E850" s="753"/>
      <c r="F850" s="754"/>
    </row>
    <row r="851" spans="1:6" ht="25.9" customHeight="1">
      <c r="A851" s="729" t="s">
        <v>351</v>
      </c>
      <c r="B851" s="730"/>
      <c r="C851" s="730"/>
      <c r="D851" s="731"/>
      <c r="E851" s="732"/>
      <c r="F851" s="733"/>
    </row>
    <row r="852" spans="1:6" ht="54.6" customHeight="1">
      <c r="A852" s="729" t="s">
        <v>352</v>
      </c>
      <c r="B852" s="730"/>
      <c r="C852" s="730"/>
      <c r="D852" s="731"/>
      <c r="E852" s="753"/>
      <c r="F852" s="754"/>
    </row>
    <row r="853" spans="1:6" ht="53.45" customHeight="1" thickBot="1">
      <c r="A853" s="734" t="s">
        <v>353</v>
      </c>
      <c r="B853" s="735"/>
      <c r="C853" s="735"/>
      <c r="D853" s="736"/>
      <c r="E853" s="753">
        <v>431.85</v>
      </c>
      <c r="F853" s="754">
        <v>635.84</v>
      </c>
    </row>
    <row r="854" spans="1:6" ht="14.25" thickBot="1">
      <c r="A854" s="755" t="s">
        <v>83</v>
      </c>
      <c r="B854" s="756"/>
      <c r="C854" s="756"/>
      <c r="D854" s="757"/>
      <c r="E854" s="419">
        <f>SUM(E838+E842+E843)</f>
        <v>431.85</v>
      </c>
      <c r="F854" s="419">
        <f>SUM(F838+F842+F843)</f>
        <v>635.84</v>
      </c>
    </row>
    <row r="878" spans="1:6">
      <c r="A878" s="12" t="s">
        <v>354</v>
      </c>
      <c r="B878" s="151"/>
      <c r="C878" s="151"/>
      <c r="D878" s="151"/>
    </row>
    <row r="879" spans="1:6" ht="15.75" thickBot="1">
      <c r="A879" s="582"/>
      <c r="B879" s="582"/>
      <c r="C879" s="341"/>
      <c r="D879" s="341"/>
    </row>
    <row r="880" spans="1:6" ht="26.25" thickBot="1">
      <c r="A880" s="265" t="s">
        <v>355</v>
      </c>
      <c r="B880" s="266"/>
      <c r="C880" s="266"/>
      <c r="D880" s="267"/>
      <c r="E880" s="613" t="s">
        <v>263</v>
      </c>
      <c r="F880" s="343" t="s">
        <v>264</v>
      </c>
    </row>
    <row r="881" spans="1:6" ht="41.25" customHeight="1" thickBot="1">
      <c r="A881" s="758" t="s">
        <v>356</v>
      </c>
      <c r="B881" s="759"/>
      <c r="C881" s="759"/>
      <c r="D881" s="760"/>
      <c r="E881" s="761"/>
      <c r="F881" s="761"/>
    </row>
    <row r="882" spans="1:6" ht="14.25" thickBot="1">
      <c r="A882" s="425" t="s">
        <v>357</v>
      </c>
      <c r="B882" s="721"/>
      <c r="C882" s="721"/>
      <c r="D882" s="722"/>
      <c r="E882" s="762">
        <f>SUM(E883+E884+E888)</f>
        <v>0</v>
      </c>
      <c r="F882" s="762">
        <f>SUM(F883+F884+F888)</f>
        <v>0</v>
      </c>
    </row>
    <row r="883" spans="1:6">
      <c r="A883" s="763" t="s">
        <v>358</v>
      </c>
      <c r="B883" s="764"/>
      <c r="C883" s="764"/>
      <c r="D883" s="765"/>
      <c r="E883" s="766"/>
      <c r="F883" s="766"/>
    </row>
    <row r="884" spans="1:6">
      <c r="A884" s="320" t="s">
        <v>359</v>
      </c>
      <c r="B884" s="767"/>
      <c r="C884" s="767"/>
      <c r="D884" s="768"/>
      <c r="E884" s="769">
        <f>SUM(E886:E887)</f>
        <v>0</v>
      </c>
      <c r="F884" s="769">
        <f>SUM(F886:F887)</f>
        <v>0</v>
      </c>
    </row>
    <row r="885" spans="1:6" ht="29.45" customHeight="1">
      <c r="A885" s="331" t="s">
        <v>360</v>
      </c>
      <c r="B885" s="770"/>
      <c r="C885" s="770"/>
      <c r="D885" s="471"/>
      <c r="E885" s="628"/>
      <c r="F885" s="628"/>
    </row>
    <row r="886" spans="1:6">
      <c r="A886" s="331" t="s">
        <v>361</v>
      </c>
      <c r="B886" s="770"/>
      <c r="C886" s="770"/>
      <c r="D886" s="471"/>
      <c r="E886" s="628"/>
      <c r="F886" s="628"/>
    </row>
    <row r="887" spans="1:6">
      <c r="A887" s="331" t="s">
        <v>362</v>
      </c>
      <c r="B887" s="770"/>
      <c r="C887" s="770"/>
      <c r="D887" s="471"/>
      <c r="E887" s="628"/>
      <c r="F887" s="628"/>
    </row>
    <row r="888" spans="1:6">
      <c r="A888" s="472" t="s">
        <v>363</v>
      </c>
      <c r="B888" s="771"/>
      <c r="C888" s="771"/>
      <c r="D888" s="473"/>
      <c r="E888" s="772">
        <f>E889+E890+E891+E892+E893</f>
        <v>0</v>
      </c>
      <c r="F888" s="772">
        <f>F889+F890+F891+F892+F893</f>
        <v>0</v>
      </c>
    </row>
    <row r="889" spans="1:6">
      <c r="A889" s="331" t="s">
        <v>364</v>
      </c>
      <c r="B889" s="770"/>
      <c r="C889" s="770"/>
      <c r="D889" s="471"/>
      <c r="E889" s="628"/>
      <c r="F889" s="628"/>
    </row>
    <row r="890" spans="1:6">
      <c r="A890" s="331" t="s">
        <v>365</v>
      </c>
      <c r="B890" s="770"/>
      <c r="C890" s="770"/>
      <c r="D890" s="471"/>
      <c r="E890" s="628"/>
      <c r="F890" s="628"/>
    </row>
    <row r="891" spans="1:6">
      <c r="A891" s="331" t="s">
        <v>366</v>
      </c>
      <c r="B891" s="770"/>
      <c r="C891" s="770"/>
      <c r="D891" s="471"/>
      <c r="E891" s="628"/>
      <c r="F891" s="628"/>
    </row>
    <row r="892" spans="1:6">
      <c r="A892" s="331" t="s">
        <v>367</v>
      </c>
      <c r="B892" s="770"/>
      <c r="C892" s="770"/>
      <c r="D892" s="471"/>
      <c r="E892" s="628"/>
      <c r="F892" s="628"/>
    </row>
    <row r="893" spans="1:6" ht="65.45" customHeight="1" thickBot="1">
      <c r="A893" s="773" t="s">
        <v>368</v>
      </c>
      <c r="B893" s="774"/>
      <c r="C893" s="774"/>
      <c r="D893" s="775"/>
      <c r="E893" s="776"/>
      <c r="F893" s="776"/>
    </row>
    <row r="894" spans="1:6" ht="14.25" thickBot="1">
      <c r="A894" s="777" t="s">
        <v>369</v>
      </c>
      <c r="B894" s="778"/>
      <c r="C894" s="778"/>
      <c r="D894" s="779"/>
      <c r="E894" s="780">
        <f>SUM(E881+E882)</f>
        <v>0</v>
      </c>
      <c r="F894" s="780">
        <f>SUM(F881+F882)</f>
        <v>0</v>
      </c>
    </row>
    <row r="921" spans="1:6" ht="14.25">
      <c r="A921" s="68" t="s">
        <v>370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1"/>
      <c r="B923" s="782"/>
      <c r="C923" s="782"/>
      <c r="D923" s="783"/>
      <c r="E923" s="784" t="s">
        <v>263</v>
      </c>
      <c r="F923" s="785" t="s">
        <v>264</v>
      </c>
    </row>
    <row r="924" spans="1:6" ht="14.25" thickBot="1">
      <c r="A924" s="786" t="s">
        <v>371</v>
      </c>
      <c r="B924" s="787"/>
      <c r="C924" s="787"/>
      <c r="D924" s="788"/>
      <c r="E924" s="761"/>
      <c r="F924" s="761"/>
    </row>
    <row r="925" spans="1:6" ht="14.25" thickBot="1">
      <c r="A925" s="789" t="s">
        <v>372</v>
      </c>
      <c r="B925" s="790"/>
      <c r="C925" s="790"/>
      <c r="D925" s="791"/>
      <c r="E925" s="762">
        <f>SUM(E926:E927)</f>
        <v>0</v>
      </c>
      <c r="F925" s="762">
        <f>SUM(F926:F927)</f>
        <v>0</v>
      </c>
    </row>
    <row r="926" spans="1:6" ht="22.5" customHeight="1">
      <c r="A926" s="792" t="s">
        <v>373</v>
      </c>
      <c r="B926" s="793"/>
      <c r="C926" s="793"/>
      <c r="D926" s="794"/>
      <c r="E926" s="712"/>
      <c r="F926" s="712"/>
    </row>
    <row r="927" spans="1:6" ht="15.75" customHeight="1" thickBot="1">
      <c r="A927" s="795" t="s">
        <v>374</v>
      </c>
      <c r="B927" s="796"/>
      <c r="C927" s="796"/>
      <c r="D927" s="797"/>
      <c r="E927" s="798"/>
      <c r="F927" s="798"/>
    </row>
    <row r="928" spans="1:6">
      <c r="A928" s="799" t="s">
        <v>375</v>
      </c>
      <c r="B928" s="800"/>
      <c r="C928" s="800"/>
      <c r="D928" s="801"/>
      <c r="E928" s="802">
        <f>SUM(E929:E935)</f>
        <v>0</v>
      </c>
      <c r="F928" s="802">
        <f>SUM(F929:F935)</f>
        <v>0</v>
      </c>
    </row>
    <row r="929" spans="1:6">
      <c r="A929" s="803" t="s">
        <v>376</v>
      </c>
      <c r="B929" s="804"/>
      <c r="C929" s="804"/>
      <c r="D929" s="805"/>
      <c r="E929" s="772"/>
      <c r="F929" s="772"/>
    </row>
    <row r="930" spans="1:6">
      <c r="A930" s="803" t="s">
        <v>377</v>
      </c>
      <c r="B930" s="804"/>
      <c r="C930" s="804"/>
      <c r="D930" s="805"/>
      <c r="E930" s="628"/>
      <c r="F930" s="628"/>
    </row>
    <row r="931" spans="1:6">
      <c r="A931" s="806" t="s">
        <v>378</v>
      </c>
      <c r="B931" s="807"/>
      <c r="C931" s="807"/>
      <c r="D931" s="808"/>
      <c r="E931" s="712"/>
      <c r="F931" s="712"/>
    </row>
    <row r="932" spans="1:6">
      <c r="A932" s="809" t="s">
        <v>379</v>
      </c>
      <c r="B932" s="810"/>
      <c r="C932" s="810"/>
      <c r="D932" s="811"/>
      <c r="E932" s="628"/>
      <c r="F932" s="628"/>
    </row>
    <row r="933" spans="1:6">
      <c r="A933" s="809" t="s">
        <v>380</v>
      </c>
      <c r="B933" s="810"/>
      <c r="C933" s="810"/>
      <c r="D933" s="811"/>
      <c r="E933" s="798"/>
      <c r="F933" s="798"/>
    </row>
    <row r="934" spans="1:6">
      <c r="A934" s="809" t="s">
        <v>381</v>
      </c>
      <c r="B934" s="810"/>
      <c r="C934" s="810"/>
      <c r="D934" s="811"/>
      <c r="E934" s="798"/>
      <c r="F934" s="798"/>
    </row>
    <row r="935" spans="1:6" ht="14.25" thickBot="1">
      <c r="A935" s="812" t="s">
        <v>135</v>
      </c>
      <c r="B935" s="813"/>
      <c r="C935" s="813"/>
      <c r="D935" s="814"/>
      <c r="E935" s="798"/>
      <c r="F935" s="798"/>
    </row>
    <row r="936" spans="1:6" ht="16.5" thickBot="1">
      <c r="A936" s="715" t="s">
        <v>83</v>
      </c>
      <c r="B936" s="815"/>
      <c r="C936" s="815"/>
      <c r="D936" s="716"/>
      <c r="E936" s="816">
        <f>SUM(E924+E925+E928)</f>
        <v>0</v>
      </c>
      <c r="F936" s="816">
        <f>SUM(F924+F925+F928)</f>
        <v>0</v>
      </c>
    </row>
    <row r="937" spans="1:6" ht="15.75">
      <c r="A937" s="817"/>
      <c r="B937" s="817"/>
      <c r="C937" s="817"/>
      <c r="D937" s="817"/>
      <c r="E937" s="818"/>
      <c r="F937" s="818"/>
    </row>
    <row r="939" spans="1:6" ht="14.25">
      <c r="A939" s="305" t="s">
        <v>382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3" t="s">
        <v>263</v>
      </c>
      <c r="F941" s="343" t="s">
        <v>264</v>
      </c>
    </row>
    <row r="942" spans="1:6" ht="14.25" thickBot="1">
      <c r="A942" s="425" t="s">
        <v>372</v>
      </c>
      <c r="B942" s="721"/>
      <c r="C942" s="721"/>
      <c r="D942" s="722"/>
      <c r="E942" s="762">
        <f>E943+E944</f>
        <v>0</v>
      </c>
      <c r="F942" s="762">
        <f>F943+F944</f>
        <v>0</v>
      </c>
    </row>
    <row r="943" spans="1:6">
      <c r="A943" s="747" t="s">
        <v>383</v>
      </c>
      <c r="B943" s="748"/>
      <c r="C943" s="748"/>
      <c r="D943" s="749"/>
      <c r="E943" s="819"/>
      <c r="F943" s="820"/>
    </row>
    <row r="944" spans="1:6" ht="14.25" thickBot="1">
      <c r="A944" s="821" t="s">
        <v>384</v>
      </c>
      <c r="B944" s="822"/>
      <c r="C944" s="822"/>
      <c r="D944" s="823"/>
      <c r="E944" s="776"/>
      <c r="F944" s="824"/>
    </row>
    <row r="945" spans="1:6" ht="14.25" thickBot="1">
      <c r="A945" s="425" t="s">
        <v>385</v>
      </c>
      <c r="B945" s="721"/>
      <c r="C945" s="721"/>
      <c r="D945" s="722"/>
      <c r="E945" s="762">
        <f>SUM(E946:E951)</f>
        <v>0</v>
      </c>
      <c r="F945" s="762">
        <f>SUM(F946:F951)</f>
        <v>0</v>
      </c>
    </row>
    <row r="946" spans="1:6">
      <c r="A946" s="750" t="s">
        <v>386</v>
      </c>
      <c r="B946" s="751"/>
      <c r="C946" s="751"/>
      <c r="D946" s="752"/>
      <c r="E946" s="628"/>
      <c r="F946" s="628"/>
    </row>
    <row r="947" spans="1:6">
      <c r="A947" s="729" t="s">
        <v>387</v>
      </c>
      <c r="B947" s="730"/>
      <c r="C947" s="730"/>
      <c r="D947" s="731"/>
      <c r="E947" s="628"/>
      <c r="F947" s="628"/>
    </row>
    <row r="948" spans="1:6">
      <c r="A948" s="729" t="s">
        <v>388</v>
      </c>
      <c r="B948" s="730"/>
      <c r="C948" s="730"/>
      <c r="D948" s="731"/>
      <c r="E948" s="798"/>
      <c r="F948" s="798"/>
    </row>
    <row r="949" spans="1:6">
      <c r="A949" s="729" t="s">
        <v>389</v>
      </c>
      <c r="B949" s="730"/>
      <c r="C949" s="730"/>
      <c r="D949" s="731"/>
      <c r="E949" s="798"/>
      <c r="F949" s="798"/>
    </row>
    <row r="950" spans="1:6">
      <c r="A950" s="729" t="s">
        <v>390</v>
      </c>
      <c r="B950" s="730"/>
      <c r="C950" s="730"/>
      <c r="D950" s="731"/>
      <c r="E950" s="798"/>
      <c r="F950" s="798"/>
    </row>
    <row r="951" spans="1:6" ht="14.25" thickBot="1">
      <c r="A951" s="825" t="s">
        <v>135</v>
      </c>
      <c r="B951" s="826"/>
      <c r="C951" s="826"/>
      <c r="D951" s="827"/>
      <c r="E951" s="798"/>
      <c r="F951" s="798"/>
    </row>
    <row r="952" spans="1:6" ht="14.25" thickBot="1">
      <c r="A952" s="439"/>
      <c r="B952" s="828"/>
      <c r="C952" s="828"/>
      <c r="D952" s="440"/>
      <c r="E952" s="419">
        <f>SUM(E942+E945)</f>
        <v>0</v>
      </c>
      <c r="F952" s="419">
        <f>SUM(F942+F945)</f>
        <v>0</v>
      </c>
    </row>
    <row r="968" spans="1:6" ht="15.75">
      <c r="A968" s="829" t="s">
        <v>391</v>
      </c>
      <c r="B968" s="829"/>
      <c r="C968" s="829"/>
      <c r="D968" s="829"/>
      <c r="E968" s="829"/>
      <c r="F968" s="829"/>
    </row>
    <row r="969" spans="1:6" ht="14.25" thickBot="1">
      <c r="A969" s="830"/>
      <c r="B969" s="260"/>
      <c r="C969" s="260"/>
      <c r="D969" s="260"/>
      <c r="E969" s="260"/>
      <c r="F969" s="260"/>
    </row>
    <row r="970" spans="1:6" ht="14.25" thickBot="1">
      <c r="A970" s="831" t="s">
        <v>392</v>
      </c>
      <c r="B970" s="832"/>
      <c r="C970" s="833" t="s">
        <v>393</v>
      </c>
      <c r="D970" s="834"/>
      <c r="E970" s="834"/>
      <c r="F970" s="835"/>
    </row>
    <row r="971" spans="1:6" ht="14.25" thickBot="1">
      <c r="A971" s="836"/>
      <c r="B971" s="837"/>
      <c r="C971" s="838" t="s">
        <v>394</v>
      </c>
      <c r="D971" s="839" t="s">
        <v>395</v>
      </c>
      <c r="E971" s="840" t="s">
        <v>265</v>
      </c>
      <c r="F971" s="839" t="s">
        <v>269</v>
      </c>
    </row>
    <row r="972" spans="1:6">
      <c r="A972" s="841" t="s">
        <v>396</v>
      </c>
      <c r="B972" s="346"/>
      <c r="C972" s="842">
        <f>SUM(C973:C973)</f>
        <v>0</v>
      </c>
      <c r="D972" s="842">
        <f t="shared" ref="D972:F972" si="22">SUM(D973:D973)</f>
        <v>492.48</v>
      </c>
      <c r="E972" s="842">
        <f t="shared" si="22"/>
        <v>0</v>
      </c>
      <c r="F972" s="842">
        <f t="shared" si="22"/>
        <v>7219.77</v>
      </c>
    </row>
    <row r="973" spans="1:6">
      <c r="A973" s="843" t="s">
        <v>397</v>
      </c>
      <c r="B973" s="350"/>
      <c r="C973" s="295"/>
      <c r="D973" s="237">
        <v>492.48</v>
      </c>
      <c r="E973" s="236"/>
      <c r="F973" s="237">
        <v>7219.77</v>
      </c>
    </row>
    <row r="974" spans="1:6">
      <c r="A974" s="843" t="s">
        <v>398</v>
      </c>
      <c r="B974" s="350"/>
      <c r="C974" s="295"/>
      <c r="D974" s="237"/>
      <c r="E974" s="236"/>
      <c r="F974" s="237"/>
    </row>
    <row r="975" spans="1:6">
      <c r="A975" s="843" t="s">
        <v>398</v>
      </c>
      <c r="B975" s="350"/>
      <c r="C975" s="295"/>
      <c r="D975" s="237"/>
      <c r="E975" s="236"/>
      <c r="F975" s="237"/>
    </row>
    <row r="976" spans="1:6">
      <c r="A976" s="844" t="s">
        <v>399</v>
      </c>
      <c r="B976" s="452"/>
      <c r="C976" s="295"/>
      <c r="D976" s="237"/>
      <c r="E976" s="236"/>
      <c r="F976" s="237"/>
    </row>
    <row r="977" spans="1:6" ht="14.25" thickBot="1">
      <c r="A977" s="845" t="s">
        <v>400</v>
      </c>
      <c r="B977" s="368"/>
      <c r="C977" s="846"/>
      <c r="D977" s="243"/>
      <c r="E977" s="242"/>
      <c r="F977" s="243"/>
    </row>
    <row r="978" spans="1:6" ht="14.25" thickBot="1">
      <c r="A978" s="847" t="s">
        <v>136</v>
      </c>
      <c r="B978" s="848"/>
      <c r="C978" s="849">
        <f>C972+C976+C977</f>
        <v>0</v>
      </c>
      <c r="D978" s="849">
        <f t="shared" ref="D978:F978" si="23">D972+D976+D977</f>
        <v>492.48</v>
      </c>
      <c r="E978" s="849">
        <f t="shared" si="23"/>
        <v>0</v>
      </c>
      <c r="F978" s="849">
        <f t="shared" si="23"/>
        <v>7219.77</v>
      </c>
    </row>
    <row r="981" spans="1:6" ht="30" customHeight="1">
      <c r="A981" s="212" t="s">
        <v>401</v>
      </c>
      <c r="B981" s="212"/>
      <c r="C981" s="212"/>
      <c r="D981" s="212"/>
      <c r="E981" s="850"/>
      <c r="F981" s="850"/>
    </row>
    <row r="983" spans="1:6" ht="15">
      <c r="A983" s="305" t="s">
        <v>402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32</v>
      </c>
      <c r="B985" s="362"/>
      <c r="C985" s="310" t="s">
        <v>403</v>
      </c>
      <c r="D985" s="310" t="s">
        <v>404</v>
      </c>
    </row>
    <row r="986" spans="1:6" ht="14.25" thickBot="1">
      <c r="A986" s="486" t="s">
        <v>405</v>
      </c>
      <c r="B986" s="851"/>
      <c r="C986" s="852">
        <v>31</v>
      </c>
      <c r="D986" s="853">
        <v>30</v>
      </c>
    </row>
    <row r="989" spans="1:6" ht="24" customHeight="1">
      <c r="A989" s="305" t="s">
        <v>406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38" t="s">
        <v>407</v>
      </c>
      <c r="B991" s="839" t="s">
        <v>408</v>
      </c>
      <c r="C991" s="839" t="s">
        <v>151</v>
      </c>
      <c r="D991" s="220" t="s">
        <v>409</v>
      </c>
      <c r="E991" s="219" t="s">
        <v>410</v>
      </c>
    </row>
    <row r="992" spans="1:6">
      <c r="A992" s="854" t="s">
        <v>80</v>
      </c>
      <c r="B992" s="252" t="s">
        <v>411</v>
      </c>
      <c r="C992" s="252"/>
      <c r="D992" s="252" t="s">
        <v>411</v>
      </c>
      <c r="E992" s="252" t="s">
        <v>411</v>
      </c>
    </row>
    <row r="993" spans="1:5">
      <c r="A993" s="855" t="s">
        <v>81</v>
      </c>
      <c r="B993" s="237"/>
      <c r="C993" s="237"/>
      <c r="D993" s="236"/>
      <c r="E993" s="237"/>
    </row>
    <row r="994" spans="1:5">
      <c r="A994" s="855" t="s">
        <v>412</v>
      </c>
      <c r="B994" s="237"/>
      <c r="C994" s="237"/>
      <c r="D994" s="236"/>
      <c r="E994" s="237"/>
    </row>
    <row r="995" spans="1:5">
      <c r="A995" s="855" t="s">
        <v>413</v>
      </c>
      <c r="B995" s="237"/>
      <c r="C995" s="237"/>
      <c r="D995" s="236"/>
      <c r="E995" s="237"/>
    </row>
    <row r="996" spans="1:5">
      <c r="A996" s="855" t="s">
        <v>414</v>
      </c>
      <c r="B996" s="237"/>
      <c r="C996" s="237"/>
      <c r="D996" s="236"/>
      <c r="E996" s="237"/>
    </row>
    <row r="997" spans="1:5">
      <c r="A997" s="855" t="s">
        <v>415</v>
      </c>
      <c r="B997" s="237"/>
      <c r="C997" s="237"/>
      <c r="D997" s="236"/>
      <c r="E997" s="237"/>
    </row>
    <row r="998" spans="1:5">
      <c r="A998" s="855" t="s">
        <v>416</v>
      </c>
      <c r="B998" s="237"/>
      <c r="C998" s="237"/>
      <c r="D998" s="236"/>
      <c r="E998" s="237"/>
    </row>
    <row r="999" spans="1:5" ht="14.25" thickBot="1">
      <c r="A999" s="856" t="s">
        <v>417</v>
      </c>
      <c r="B999" s="620"/>
      <c r="C999" s="620"/>
      <c r="D999" s="857"/>
      <c r="E999" s="620"/>
    </row>
    <row r="1010" spans="1:5" ht="14.25">
      <c r="A1010" s="582" t="s">
        <v>418</v>
      </c>
      <c r="B1010" s="858"/>
      <c r="C1010" s="858"/>
      <c r="D1010" s="858"/>
      <c r="E1010" s="858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59" t="s">
        <v>407</v>
      </c>
      <c r="B1012" s="860" t="s">
        <v>408</v>
      </c>
      <c r="C1012" s="860" t="s">
        <v>151</v>
      </c>
      <c r="D1012" s="861" t="s">
        <v>419</v>
      </c>
      <c r="E1012" s="862" t="s">
        <v>410</v>
      </c>
    </row>
    <row r="1013" spans="1:5">
      <c r="A1013" s="854" t="s">
        <v>80</v>
      </c>
      <c r="B1013" s="252" t="s">
        <v>411</v>
      </c>
      <c r="C1013" s="252"/>
      <c r="D1013" s="252" t="s">
        <v>411</v>
      </c>
      <c r="E1013" s="252" t="s">
        <v>411</v>
      </c>
    </row>
    <row r="1014" spans="1:5">
      <c r="A1014" s="855" t="s">
        <v>81</v>
      </c>
      <c r="B1014" s="237"/>
      <c r="C1014" s="237"/>
      <c r="D1014" s="236"/>
      <c r="E1014" s="237"/>
    </row>
    <row r="1015" spans="1:5">
      <c r="A1015" s="855" t="s">
        <v>412</v>
      </c>
      <c r="B1015" s="237"/>
      <c r="C1015" s="237"/>
      <c r="D1015" s="236"/>
      <c r="E1015" s="237"/>
    </row>
    <row r="1016" spans="1:5">
      <c r="A1016" s="855" t="s">
        <v>413</v>
      </c>
      <c r="B1016" s="237"/>
      <c r="C1016" s="237"/>
      <c r="D1016" s="236"/>
      <c r="E1016" s="237"/>
    </row>
    <row r="1017" spans="1:5">
      <c r="A1017" s="855" t="s">
        <v>414</v>
      </c>
      <c r="B1017" s="237"/>
      <c r="C1017" s="237"/>
      <c r="D1017" s="236"/>
      <c r="E1017" s="237"/>
    </row>
    <row r="1018" spans="1:5">
      <c r="A1018" s="855" t="s">
        <v>415</v>
      </c>
      <c r="B1018" s="237"/>
      <c r="C1018" s="237"/>
      <c r="D1018" s="236"/>
      <c r="E1018" s="237"/>
    </row>
    <row r="1019" spans="1:5">
      <c r="A1019" s="855" t="s">
        <v>416</v>
      </c>
      <c r="B1019" s="237"/>
      <c r="C1019" s="237"/>
      <c r="D1019" s="236"/>
      <c r="E1019" s="237"/>
    </row>
    <row r="1020" spans="1:5" ht="14.25" thickBot="1">
      <c r="A1020" s="856" t="s">
        <v>417</v>
      </c>
      <c r="B1020" s="620"/>
      <c r="C1020" s="620"/>
      <c r="D1020" s="857"/>
      <c r="E1020" s="620"/>
    </row>
    <row r="1028" spans="1:7" ht="15">
      <c r="A1028" s="863"/>
      <c r="B1028" s="863"/>
      <c r="C1028" s="864"/>
      <c r="D1028" s="865"/>
      <c r="E1028" s="863"/>
      <c r="F1028" s="863"/>
    </row>
    <row r="1029" spans="1:7" ht="15">
      <c r="A1029" s="866" t="s">
        <v>420</v>
      </c>
      <c r="B1029" s="866"/>
      <c r="C1029" s="864">
        <v>45009</v>
      </c>
      <c r="D1029" s="865"/>
      <c r="E1029" s="866"/>
      <c r="F1029" s="865" t="s">
        <v>421</v>
      </c>
      <c r="G1029" s="865"/>
    </row>
    <row r="1030" spans="1:7" ht="15">
      <c r="A1030" s="866" t="s">
        <v>422</v>
      </c>
      <c r="B1030" s="341"/>
      <c r="C1030" s="865" t="s">
        <v>423</v>
      </c>
      <c r="D1030" s="867"/>
      <c r="E1030" s="866"/>
      <c r="F1030" s="865" t="s">
        <v>424</v>
      </c>
      <c r="G1030" s="865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&amp;CPrzedszkole Nr 289, ul. Twarda 60A, 00-818 Warszawa
Informacja dodatkowa do sprawozdania finansowego za rok obrotowy zakończony 31 grudnia 2022 r.
II. Dodatkowe informacje i objaśnienia</oddHeader>
  </headerFooter>
  <rowBreaks count="21" manualBreakCount="21">
    <brk id="90" max="16383" man="1"/>
    <brk id="125" max="16383" man="1"/>
    <brk id="212" max="16383" man="1"/>
    <brk id="248" max="9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2023-04-19T07:39:24Z</dcterms:created>
  <dcterms:modified xsi:type="dcterms:W3CDTF">2023-04-19T07:39:24Z</dcterms:modified>
</cp:coreProperties>
</file>