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20F84620-7F03-4A54-8499-F936951F821A}" xr6:coauthVersionLast="36" xr6:coauthVersionMax="36" xr10:uidLastSave="{00000000-0000-0000-0000-000000000000}"/>
  <bookViews>
    <workbookView xWindow="0" yWindow="0" windowWidth="28800" windowHeight="10305" xr2:uid="{3872EA6A-A7F4-46E5-A567-1256665ED4E7}"/>
  </bookViews>
  <sheets>
    <sheet name="ZAŁ. NR 21 2023 – DBF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E843" i="1"/>
  <c r="E854" i="1" s="1"/>
  <c r="F838" i="1"/>
  <c r="F854" i="1" s="1"/>
  <c r="E838" i="1"/>
  <c r="D805" i="1"/>
  <c r="C805" i="1"/>
  <c r="F774" i="1"/>
  <c r="E774" i="1"/>
  <c r="F771" i="1"/>
  <c r="E771" i="1"/>
  <c r="F768" i="1"/>
  <c r="E768" i="1"/>
  <c r="F760" i="1"/>
  <c r="E760" i="1"/>
  <c r="F759" i="1"/>
  <c r="E759" i="1"/>
  <c r="E789" i="1" s="1"/>
  <c r="F746" i="1"/>
  <c r="F789" i="1" s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H26" i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2" i="1" s="1"/>
  <c r="I19" i="1" s="1"/>
  <c r="I13" i="1"/>
  <c r="H12" i="1"/>
  <c r="G12" i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I11" i="1"/>
  <c r="I36" i="1" s="1"/>
  <c r="I37" i="1" l="1"/>
  <c r="G283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<sst xmlns="http://schemas.openxmlformats.org/spreadsheetml/2006/main" count="643" uniqueCount="420">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</sst>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8" xfId="0" applyNumberFormat="1" applyFont="1" applyFill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22" fillId="0" borderId="97" xfId="0" applyNumberFormat="1" applyFont="1" applyBorder="1" applyAlignment="1" applyProtection="1">
      <alignment vertical="center" wrapText="1"/>
      <protection locked="0"/>
    </xf>
    <xf numFmtId="4" fontId="22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3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4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4" fontId="32" fillId="0" borderId="0" xfId="0" applyNumberFormat="1" applyFont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443E8B9-5589-4CE3-9F84-344D398436EA}"/>
    <cellStyle name="Normalny" xfId="0" builtinId="0"/>
    <cellStyle name="Normalny 2" xfId="4" xr:uid="{FA5F4206-89CB-46A8-98AF-0868CE4ECBD4}"/>
    <cellStyle name="Normalny 3" xfId="5" xr:uid="{892D4995-6833-4116-8653-2998FC546F80}"/>
    <cellStyle name="Normalny_dzielnice termin spr." xfId="2" xr:uid="{40EC25B4-B2D9-42AF-A814-DC05AD35C8F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AB7B3-9519-40F8-9B7C-CC2A89DA4753}">
  <sheetPr codeName="Arkusz16">
    <tabColor rgb="FF92D050"/>
  </sheetPr>
  <dimension ref="A2:J1030"/>
  <sheetViews>
    <sheetView tabSelected="1" topLeftCell="A1005" zoomScaleNormal="100" zoomScaleSheetLayoutView="80" zoomScalePageLayoutView="80" workbookViewId="0">
      <selection activeCell="G1026" sqref="G1026"/>
    </sheetView>
  </sheetViews>
  <sheetFormatPr defaultColWidth="9.140625" defaultRowHeight="13.5"/>
  <cols>
    <col min="1" max="1" width="33.8554687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/>
      <c r="E11" s="40">
        <v>981839.43</v>
      </c>
      <c r="F11" s="40">
        <v>41900</v>
      </c>
      <c r="G11" s="40">
        <v>601736</v>
      </c>
      <c r="H11" s="40"/>
      <c r="I11" s="41">
        <f>SUM(B11:H11)</f>
        <v>1625475.4300000002</v>
      </c>
    </row>
    <row r="12" spans="1:10">
      <c r="A12" s="42" t="s">
        <v>15</v>
      </c>
      <c r="B12" s="43">
        <f>SUM(B13:B15)</f>
        <v>0</v>
      </c>
      <c r="C12" s="43">
        <f t="shared" ref="C12:I12" si="0">SUM(C13:C15)</f>
        <v>0</v>
      </c>
      <c r="D12" s="43">
        <f t="shared" si="0"/>
        <v>0</v>
      </c>
      <c r="E12" s="44">
        <f t="shared" si="0"/>
        <v>83137.8</v>
      </c>
      <c r="F12" s="44">
        <f t="shared" si="0"/>
        <v>0</v>
      </c>
      <c r="G12" s="44">
        <f t="shared" si="0"/>
        <v>125950.69</v>
      </c>
      <c r="H12" s="44">
        <f t="shared" si="0"/>
        <v>0</v>
      </c>
      <c r="I12" s="41">
        <f t="shared" si="0"/>
        <v>209088.49</v>
      </c>
    </row>
    <row r="13" spans="1:10">
      <c r="A13" s="45" t="s">
        <v>16</v>
      </c>
      <c r="B13" s="46"/>
      <c r="C13" s="46"/>
      <c r="D13" s="46"/>
      <c r="E13" s="47">
        <v>83137.8</v>
      </c>
      <c r="F13" s="47"/>
      <c r="G13" s="47">
        <v>125950.69</v>
      </c>
      <c r="H13" s="47"/>
      <c r="I13" s="48">
        <f>SUM(B13:H13)</f>
        <v>209088.49</v>
      </c>
    </row>
    <row r="14" spans="1:10">
      <c r="A14" s="45" t="s">
        <v>17</v>
      </c>
      <c r="B14" s="49"/>
      <c r="C14" s="49"/>
      <c r="D14" s="49"/>
      <c r="E14" s="47"/>
      <c r="F14" s="50"/>
      <c r="G14" s="47"/>
      <c r="H14" s="50"/>
      <c r="I14" s="48">
        <f>SUM(B14:H14)</f>
        <v>0</v>
      </c>
    </row>
    <row r="15" spans="1:10">
      <c r="A15" s="45" t="s">
        <v>18</v>
      </c>
      <c r="B15" s="49"/>
      <c r="C15" s="46"/>
      <c r="D15" s="49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4">
        <f t="shared" si="1"/>
        <v>34532.620000000003</v>
      </c>
      <c r="F16" s="44">
        <f t="shared" si="1"/>
        <v>0</v>
      </c>
      <c r="G16" s="44">
        <f t="shared" si="1"/>
        <v>7970.5</v>
      </c>
      <c r="H16" s="44">
        <f t="shared" si="1"/>
        <v>0</v>
      </c>
      <c r="I16" s="41">
        <f t="shared" si="1"/>
        <v>42503.12</v>
      </c>
    </row>
    <row r="17" spans="1:9">
      <c r="A17" s="45" t="s">
        <v>20</v>
      </c>
      <c r="B17" s="46"/>
      <c r="C17" s="46"/>
      <c r="D17" s="46"/>
      <c r="E17" s="47">
        <v>34532.620000000003</v>
      </c>
      <c r="F17" s="47"/>
      <c r="G17" s="47">
        <v>7970.5</v>
      </c>
      <c r="H17" s="50"/>
      <c r="I17" s="48">
        <f>SUM(B17:H17)</f>
        <v>42503.12</v>
      </c>
    </row>
    <row r="18" spans="1:9">
      <c r="A18" s="45" t="s">
        <v>17</v>
      </c>
      <c r="B18" s="49"/>
      <c r="C18" s="46"/>
      <c r="D18" s="49"/>
      <c r="E18" s="47"/>
      <c r="F18" s="50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0</v>
      </c>
      <c r="E19" s="44">
        <f t="shared" si="2"/>
        <v>1030444.61</v>
      </c>
      <c r="F19" s="44">
        <f t="shared" si="2"/>
        <v>41900</v>
      </c>
      <c r="G19" s="44">
        <f t="shared" si="2"/>
        <v>719716.19</v>
      </c>
      <c r="H19" s="44">
        <f t="shared" si="2"/>
        <v>0</v>
      </c>
      <c r="I19" s="41">
        <f t="shared" si="2"/>
        <v>1792060.8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/>
      <c r="E21" s="40">
        <v>927811.79</v>
      </c>
      <c r="F21" s="40">
        <v>41900</v>
      </c>
      <c r="G21" s="40">
        <v>589023.68999999994</v>
      </c>
      <c r="H21" s="40"/>
      <c r="I21" s="41">
        <f>SUM(B21:H21)</f>
        <v>1558735.48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3">
        <f t="shared" si="3"/>
        <v>0</v>
      </c>
      <c r="E22" s="44">
        <f t="shared" si="3"/>
        <v>95887.62</v>
      </c>
      <c r="F22" s="44">
        <f t="shared" si="3"/>
        <v>0</v>
      </c>
      <c r="G22" s="44">
        <f t="shared" si="3"/>
        <v>131165.4</v>
      </c>
      <c r="H22" s="44">
        <f t="shared" si="3"/>
        <v>0</v>
      </c>
      <c r="I22" s="41">
        <f t="shared" si="3"/>
        <v>227053.02</v>
      </c>
    </row>
    <row r="23" spans="1:9">
      <c r="A23" s="45" t="s">
        <v>23</v>
      </c>
      <c r="B23" s="49"/>
      <c r="C23" s="49"/>
      <c r="D23" s="49"/>
      <c r="E23" s="47">
        <v>12749.82</v>
      </c>
      <c r="F23" s="47"/>
      <c r="G23" s="47">
        <v>5214.71</v>
      </c>
      <c r="H23" s="50"/>
      <c r="I23" s="48">
        <f t="shared" ref="I23:I28" si="4">SUM(B23:H23)</f>
        <v>17964.53</v>
      </c>
    </row>
    <row r="24" spans="1:9">
      <c r="A24" s="45" t="s">
        <v>17</v>
      </c>
      <c r="B24" s="46"/>
      <c r="C24" s="46"/>
      <c r="D24" s="49"/>
      <c r="E24" s="47">
        <v>83137.8</v>
      </c>
      <c r="F24" s="47"/>
      <c r="G24" s="47">
        <v>125950.69</v>
      </c>
      <c r="H24" s="50"/>
      <c r="I24" s="48">
        <f t="shared" si="4"/>
        <v>209088.49</v>
      </c>
    </row>
    <row r="25" spans="1:9">
      <c r="A25" s="45" t="s">
        <v>18</v>
      </c>
      <c r="B25" s="46"/>
      <c r="C25" s="46"/>
      <c r="D25" s="46"/>
      <c r="E25" s="50"/>
      <c r="F25" s="50"/>
      <c r="G25" s="50"/>
      <c r="H25" s="50"/>
      <c r="I25" s="48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4">
        <f t="shared" si="5"/>
        <v>34532.620000000003</v>
      </c>
      <c r="F26" s="44">
        <f t="shared" si="5"/>
        <v>0</v>
      </c>
      <c r="G26" s="44">
        <f t="shared" si="5"/>
        <v>7970.5</v>
      </c>
      <c r="H26" s="44">
        <f t="shared" si="5"/>
        <v>0</v>
      </c>
      <c r="I26" s="41">
        <f t="shared" si="5"/>
        <v>42503.12</v>
      </c>
    </row>
    <row r="27" spans="1:9">
      <c r="A27" s="45" t="s">
        <v>20</v>
      </c>
      <c r="B27" s="46"/>
      <c r="C27" s="46"/>
      <c r="D27" s="46"/>
      <c r="E27" s="47">
        <v>34532.620000000003</v>
      </c>
      <c r="F27" s="47"/>
      <c r="G27" s="47">
        <v>7970.5</v>
      </c>
      <c r="H27" s="50"/>
      <c r="I27" s="48">
        <f t="shared" si="4"/>
        <v>42503.12</v>
      </c>
    </row>
    <row r="28" spans="1:9">
      <c r="A28" s="45" t="s">
        <v>17</v>
      </c>
      <c r="B28" s="46"/>
      <c r="C28" s="46"/>
      <c r="D28" s="49"/>
      <c r="E28" s="47">
        <v>0</v>
      </c>
      <c r="F28" s="50"/>
      <c r="G28" s="47"/>
      <c r="H28" s="47"/>
      <c r="I28" s="48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3">
        <f t="shared" si="6"/>
        <v>0</v>
      </c>
      <c r="E29" s="44">
        <f t="shared" si="6"/>
        <v>989166.79</v>
      </c>
      <c r="F29" s="44">
        <f t="shared" si="6"/>
        <v>41900</v>
      </c>
      <c r="G29" s="44">
        <f t="shared" si="6"/>
        <v>712218.59</v>
      </c>
      <c r="H29" s="44">
        <f t="shared" si="6"/>
        <v>0</v>
      </c>
      <c r="I29" s="41">
        <f t="shared" si="6"/>
        <v>1743285.38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49"/>
      <c r="C32" s="49"/>
      <c r="D32" s="49"/>
      <c r="E32" s="49"/>
      <c r="F32" s="49"/>
      <c r="G32" s="49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54027.640000000014</v>
      </c>
      <c r="F36" s="58">
        <f t="shared" si="8"/>
        <v>0</v>
      </c>
      <c r="G36" s="58">
        <f t="shared" si="8"/>
        <v>12712.310000000056</v>
      </c>
      <c r="H36" s="58">
        <f t="shared" si="8"/>
        <v>0</v>
      </c>
      <c r="I36" s="59">
        <f t="shared" si="8"/>
        <v>66739.950000000186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41277.819999999949</v>
      </c>
      <c r="F37" s="62">
        <f t="shared" si="9"/>
        <v>0</v>
      </c>
      <c r="G37" s="62">
        <f t="shared" si="9"/>
        <v>7497.5999999999767</v>
      </c>
      <c r="H37" s="62">
        <f t="shared" si="9"/>
        <v>0</v>
      </c>
      <c r="I37" s="63">
        <f t="shared" si="9"/>
        <v>48775.420000000158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226016.06</v>
      </c>
    </row>
    <row r="53" spans="1:3" ht="15">
      <c r="A53" s="83" t="s">
        <v>15</v>
      </c>
      <c r="B53" s="84"/>
      <c r="C53" s="85">
        <f>SUM(C54:C55)</f>
        <v>9900</v>
      </c>
    </row>
    <row r="54" spans="1:3" ht="15">
      <c r="A54" s="86" t="s">
        <v>16</v>
      </c>
      <c r="B54" s="87"/>
      <c r="C54" s="88">
        <v>9900</v>
      </c>
    </row>
    <row r="55" spans="1:3" ht="15">
      <c r="A55" s="86" t="s">
        <v>17</v>
      </c>
      <c r="B55" s="87"/>
      <c r="C55" s="88">
        <v>0</v>
      </c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>
        <v>0</v>
      </c>
    </row>
    <row r="59" spans="1:3" ht="15">
      <c r="A59" s="83" t="s">
        <v>21</v>
      </c>
      <c r="B59" s="84"/>
      <c r="C59" s="85">
        <f>C52+C53-C56</f>
        <v>235916.06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226016.06</v>
      </c>
    </row>
    <row r="62" spans="1:3" ht="15">
      <c r="A62" s="83" t="s">
        <v>15</v>
      </c>
      <c r="B62" s="84"/>
      <c r="C62" s="85">
        <f>SUM(C63:C64)</f>
        <v>9900</v>
      </c>
    </row>
    <row r="63" spans="1:3" ht="15">
      <c r="A63" s="86" t="s">
        <v>23</v>
      </c>
      <c r="B63" s="87"/>
      <c r="C63" s="88">
        <v>0</v>
      </c>
    </row>
    <row r="64" spans="1:3" ht="15">
      <c r="A64" s="86" t="s">
        <v>17</v>
      </c>
      <c r="B64" s="87"/>
      <c r="C64" s="89">
        <v>9900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235916.06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58011.8</v>
      </c>
      <c r="D171" s="201">
        <f>D173+SUM(D174:D177)</f>
        <v>58011.8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>
        <v>58011.8</v>
      </c>
      <c r="D175" s="211">
        <v>58011.8</v>
      </c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298516.53000000003</v>
      </c>
      <c r="F238" s="237">
        <v>11426.8</v>
      </c>
      <c r="G238" s="294"/>
      <c r="H238" s="237">
        <v>8819.7099999999991</v>
      </c>
      <c r="I238" s="295">
        <f>E238+F238-G238-H238</f>
        <v>301123.62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298516.53000000003</v>
      </c>
      <c r="F241" s="303">
        <f>F236+F238+F240</f>
        <v>11426.8</v>
      </c>
      <c r="G241" s="303">
        <f>G236+G238+G240</f>
        <v>0</v>
      </c>
      <c r="H241" s="303">
        <f>H236+H238+H240</f>
        <v>8819.7099999999991</v>
      </c>
      <c r="I241" s="304">
        <f>I236+I238+I240</f>
        <v>301123.62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5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5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5"/>
      <c r="B245" s="2"/>
      <c r="C245" s="2"/>
      <c r="D245" s="2"/>
      <c r="E245" s="2"/>
      <c r="F245" s="2"/>
      <c r="G245" s="2"/>
      <c r="H245" s="2"/>
      <c r="I245" s="2"/>
    </row>
    <row r="246" spans="1:9">
      <c r="A246" s="305"/>
      <c r="B246" s="2"/>
      <c r="C246" s="2"/>
      <c r="D246" s="2"/>
      <c r="E246" s="2"/>
      <c r="F246" s="2"/>
      <c r="G246" s="2"/>
      <c r="H246" s="2"/>
      <c r="I246" s="2"/>
    </row>
    <row r="247" spans="1:9">
      <c r="A247" s="305"/>
      <c r="B247" s="2"/>
      <c r="C247" s="2"/>
      <c r="D247" s="2"/>
      <c r="E247" s="2"/>
      <c r="F247" s="2"/>
      <c r="G247" s="2"/>
      <c r="H247" s="2"/>
      <c r="I247" s="2"/>
    </row>
    <row r="248" spans="1:9">
      <c r="A248" s="305"/>
      <c r="B248" s="2"/>
      <c r="C248" s="2"/>
      <c r="D248" s="2"/>
      <c r="E248" s="2"/>
      <c r="F248" s="2"/>
      <c r="G248" s="2"/>
      <c r="H248" s="2"/>
      <c r="I248" s="2"/>
    </row>
    <row r="249" spans="1:9">
      <c r="A249" s="305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0</v>
      </c>
      <c r="D262" s="327">
        <f>SUM(D263:D282)</f>
        <v>0</v>
      </c>
      <c r="E262" s="327">
        <f>SUM(E263:E282)</f>
        <v>0</v>
      </c>
      <c r="F262" s="327">
        <f>SUM(F263:F282)</f>
        <v>0</v>
      </c>
      <c r="G262" s="328">
        <f>SUM(G263:G282)</f>
        <v>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3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0"/>
      <c r="D277" s="330"/>
      <c r="E277" s="331"/>
      <c r="F277" s="331"/>
      <c r="G277" s="320">
        <f>C277+D277-E277-F277</f>
        <v>0</v>
      </c>
    </row>
    <row r="278" spans="1:7" ht="25.5" customHeight="1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 ht="27.75" customHeight="1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4" t="s">
        <v>135</v>
      </c>
      <c r="B282" s="323"/>
      <c r="C282" s="335"/>
      <c r="D282" s="335"/>
      <c r="E282" s="331"/>
      <c r="F282" s="331"/>
      <c r="G282" s="320">
        <f t="shared" si="14"/>
        <v>0</v>
      </c>
    </row>
    <row r="283" spans="1:7" ht="14.25" thickBot="1">
      <c r="A283" s="336" t="s">
        <v>136</v>
      </c>
      <c r="B283" s="337"/>
      <c r="C283" s="338">
        <f>SUM(C253:C262)</f>
        <v>0</v>
      </c>
      <c r="D283" s="338">
        <f>SUM(D253:D262)</f>
        <v>0</v>
      </c>
      <c r="E283" s="338">
        <f>SUM(E253:E262)</f>
        <v>0</v>
      </c>
      <c r="F283" s="338">
        <f>SUM(F253:F262)</f>
        <v>0</v>
      </c>
      <c r="G283" s="339">
        <f>SUM(G253:G262)</f>
        <v>0</v>
      </c>
    </row>
    <row r="284" spans="1:7">
      <c r="A284" s="340"/>
      <c r="B284" s="37"/>
      <c r="C284" s="341"/>
      <c r="D284" s="341"/>
      <c r="E284" s="341"/>
      <c r="F284" s="341"/>
      <c r="G284" s="341"/>
    </row>
    <row r="285" spans="1:7">
      <c r="A285" s="340"/>
      <c r="B285" s="37"/>
      <c r="C285" s="341"/>
      <c r="D285" s="341"/>
      <c r="E285" s="341"/>
      <c r="F285" s="341"/>
      <c r="G285" s="341"/>
    </row>
    <row r="286" spans="1:7">
      <c r="A286" s="340"/>
      <c r="B286" s="37"/>
      <c r="C286" s="341"/>
      <c r="D286" s="341"/>
      <c r="E286" s="341"/>
      <c r="F286" s="341"/>
      <c r="G286" s="341"/>
    </row>
    <row r="287" spans="1:7">
      <c r="A287" s="340"/>
      <c r="B287" s="37"/>
      <c r="C287" s="341"/>
      <c r="D287" s="341"/>
      <c r="E287" s="341"/>
      <c r="F287" s="341"/>
      <c r="G287" s="341"/>
    </row>
    <row r="288" spans="1:7">
      <c r="A288" s="340"/>
      <c r="B288" s="37"/>
      <c r="C288" s="341"/>
      <c r="D288" s="341"/>
      <c r="E288" s="341"/>
      <c r="F288" s="341"/>
      <c r="G288" s="341"/>
    </row>
    <row r="289" spans="1:7">
      <c r="A289" s="340"/>
      <c r="B289" s="37"/>
      <c r="C289" s="341"/>
      <c r="D289" s="341"/>
      <c r="E289" s="341"/>
      <c r="F289" s="341"/>
      <c r="G289" s="341"/>
    </row>
    <row r="290" spans="1:7" ht="14.25">
      <c r="A290" s="212" t="s">
        <v>137</v>
      </c>
      <c r="B290" s="212"/>
      <c r="C290" s="212"/>
    </row>
    <row r="291" spans="1:7" ht="15.75" thickBot="1">
      <c r="A291" s="342"/>
      <c r="B291" s="342"/>
      <c r="C291" s="342"/>
    </row>
    <row r="292" spans="1:7" ht="28.5" customHeight="1" thickBot="1">
      <c r="A292" s="336" t="s">
        <v>32</v>
      </c>
      <c r="B292" s="343"/>
      <c r="C292" s="221" t="s">
        <v>14</v>
      </c>
      <c r="D292" s="344" t="s">
        <v>21</v>
      </c>
    </row>
    <row r="293" spans="1:7" ht="14.25" thickBot="1">
      <c r="A293" s="336" t="s">
        <v>138</v>
      </c>
      <c r="B293" s="343"/>
      <c r="C293" s="345">
        <f>SUM(C294:C296)</f>
        <v>0</v>
      </c>
      <c r="D293" s="345">
        <f>SUM(D294:D296)</f>
        <v>0</v>
      </c>
    </row>
    <row r="294" spans="1:7">
      <c r="A294" s="346" t="s">
        <v>139</v>
      </c>
      <c r="B294" s="347"/>
      <c r="C294" s="348"/>
      <c r="D294" s="349"/>
    </row>
    <row r="295" spans="1:7">
      <c r="A295" s="350" t="s">
        <v>140</v>
      </c>
      <c r="B295" s="351"/>
      <c r="C295" s="352"/>
      <c r="D295" s="353"/>
    </row>
    <row r="296" spans="1:7" ht="14.25" thickBot="1">
      <c r="A296" s="354" t="s">
        <v>141</v>
      </c>
      <c r="B296" s="355"/>
      <c r="C296" s="352"/>
      <c r="D296" s="353"/>
    </row>
    <row r="297" spans="1:7" ht="26.25" customHeight="1" thickBot="1">
      <c r="A297" s="336" t="s">
        <v>142</v>
      </c>
      <c r="B297" s="343"/>
      <c r="C297" s="356">
        <f>SUM(C298:C300)</f>
        <v>0</v>
      </c>
      <c r="D297" s="357">
        <f>SUM(D298:D300)</f>
        <v>0</v>
      </c>
    </row>
    <row r="298" spans="1:7" ht="25.5" customHeight="1">
      <c r="A298" s="346" t="s">
        <v>139</v>
      </c>
      <c r="B298" s="347"/>
      <c r="C298" s="348"/>
      <c r="D298" s="349"/>
    </row>
    <row r="299" spans="1:7">
      <c r="A299" s="350" t="s">
        <v>140</v>
      </c>
      <c r="B299" s="351"/>
      <c r="C299" s="352"/>
      <c r="D299" s="353"/>
    </row>
    <row r="300" spans="1:7" ht="14.25" thickBot="1">
      <c r="A300" s="354" t="s">
        <v>141</v>
      </c>
      <c r="B300" s="355"/>
      <c r="C300" s="352"/>
      <c r="D300" s="353"/>
    </row>
    <row r="301" spans="1:7" ht="26.25" customHeight="1" thickBot="1">
      <c r="A301" s="336" t="s">
        <v>143</v>
      </c>
      <c r="B301" s="343"/>
      <c r="C301" s="358">
        <f>SUM(C302:C304)</f>
        <v>0</v>
      </c>
      <c r="D301" s="359">
        <f>SUM(D302:D304)</f>
        <v>0</v>
      </c>
    </row>
    <row r="302" spans="1:7" ht="16.350000000000001" customHeight="1">
      <c r="A302" s="346" t="s">
        <v>139</v>
      </c>
      <c r="B302" s="347"/>
      <c r="C302" s="348"/>
      <c r="D302" s="349"/>
    </row>
    <row r="303" spans="1:7">
      <c r="A303" s="350" t="s">
        <v>140</v>
      </c>
      <c r="B303" s="351"/>
      <c r="C303" s="352"/>
      <c r="D303" s="353"/>
    </row>
    <row r="304" spans="1:7" ht="14.25" thickBot="1">
      <c r="A304" s="354" t="s">
        <v>141</v>
      </c>
      <c r="B304" s="355"/>
      <c r="C304" s="352"/>
      <c r="D304" s="353"/>
    </row>
    <row r="305" spans="1:4" ht="14.25" thickBot="1">
      <c r="A305" s="336" t="s">
        <v>144</v>
      </c>
      <c r="B305" s="343"/>
      <c r="C305" s="360">
        <f>C297+C301</f>
        <v>0</v>
      </c>
      <c r="D305" s="359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1"/>
      <c r="B309" s="361"/>
      <c r="C309" s="361"/>
    </row>
    <row r="310" spans="1:4" ht="27.75" customHeight="1" thickBot="1">
      <c r="A310" s="362" t="s">
        <v>146</v>
      </c>
      <c r="B310" s="363"/>
      <c r="C310" s="221" t="s">
        <v>101</v>
      </c>
      <c r="D310" s="344" t="s">
        <v>105</v>
      </c>
    </row>
    <row r="311" spans="1:4" ht="25.5" customHeight="1">
      <c r="A311" s="364" t="s">
        <v>147</v>
      </c>
      <c r="B311" s="365"/>
      <c r="C311" s="366"/>
      <c r="D311" s="367"/>
    </row>
    <row r="312" spans="1:4" ht="26.25" customHeight="1" thickBot="1">
      <c r="A312" s="368" t="s">
        <v>148</v>
      </c>
      <c r="B312" s="369"/>
      <c r="C312" s="370"/>
      <c r="D312" s="349"/>
    </row>
    <row r="313" spans="1:4" ht="14.25" thickBot="1">
      <c r="A313" s="371" t="s">
        <v>136</v>
      </c>
      <c r="B313" s="372"/>
      <c r="C313" s="373">
        <f>SUM(C311:C312)</f>
        <v>0</v>
      </c>
      <c r="D313" s="374">
        <f>SUM(D311:D312)</f>
        <v>0</v>
      </c>
    </row>
    <row r="314" spans="1:4">
      <c r="A314" s="375"/>
      <c r="B314" s="375"/>
      <c r="C314" s="341"/>
      <c r="D314" s="341"/>
    </row>
    <row r="315" spans="1:4">
      <c r="A315" s="375"/>
      <c r="B315" s="375"/>
      <c r="C315" s="341"/>
      <c r="D315" s="341"/>
    </row>
    <row r="316" spans="1:4" ht="50.1" customHeight="1">
      <c r="A316" s="375"/>
      <c r="B316" s="375"/>
      <c r="C316" s="341"/>
      <c r="D316" s="341"/>
    </row>
    <row r="317" spans="1:4">
      <c r="A317" s="375"/>
      <c r="B317" s="375"/>
      <c r="C317" s="341"/>
      <c r="D317" s="341"/>
    </row>
    <row r="318" spans="1:4">
      <c r="A318" s="375"/>
      <c r="B318" s="375"/>
      <c r="C318" s="341"/>
      <c r="D318" s="341"/>
    </row>
    <row r="319" spans="1:4">
      <c r="A319" s="375"/>
      <c r="B319" s="375"/>
      <c r="C319" s="341"/>
      <c r="D319" s="341"/>
    </row>
    <row r="320" spans="1:4">
      <c r="A320" s="375"/>
      <c r="B320" s="375"/>
      <c r="C320" s="341"/>
      <c r="D320" s="341"/>
    </row>
    <row r="321" spans="1:5">
      <c r="A321" s="375"/>
      <c r="B321" s="375"/>
      <c r="C321" s="341"/>
      <c r="D321" s="341"/>
    </row>
    <row r="322" spans="1:5">
      <c r="A322" s="375"/>
      <c r="B322" s="375"/>
      <c r="C322" s="341"/>
      <c r="D322" s="341"/>
    </row>
    <row r="323" spans="1:5">
      <c r="A323" s="375"/>
      <c r="B323" s="375"/>
      <c r="C323" s="341"/>
      <c r="D323" s="341"/>
    </row>
    <row r="324" spans="1:5">
      <c r="A324" s="375"/>
      <c r="B324" s="375"/>
      <c r="C324" s="341"/>
      <c r="D324" s="341"/>
    </row>
    <row r="325" spans="1:5">
      <c r="A325" s="375"/>
      <c r="B325" s="375"/>
      <c r="C325" s="341"/>
      <c r="D325" s="341"/>
    </row>
    <row r="326" spans="1:5">
      <c r="A326" s="375"/>
      <c r="B326" s="375"/>
      <c r="C326" s="341"/>
      <c r="D326" s="341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6"/>
      <c r="C328" s="376"/>
      <c r="D328" s="376"/>
      <c r="E328" s="376"/>
    </row>
    <row r="329" spans="1:5" ht="36.6" customHeight="1" thickBot="1">
      <c r="A329" s="219" t="s">
        <v>150</v>
      </c>
      <c r="B329" s="377" t="s">
        <v>151</v>
      </c>
      <c r="C329" s="378"/>
      <c r="D329" s="308" t="s">
        <v>152</v>
      </c>
      <c r="E329" s="378"/>
    </row>
    <row r="330" spans="1:5" ht="14.25" thickBot="1">
      <c r="A330" s="379"/>
      <c r="B330" s="310" t="s">
        <v>153</v>
      </c>
      <c r="C330" s="311" t="s">
        <v>154</v>
      </c>
      <c r="D330" s="380" t="s">
        <v>155</v>
      </c>
      <c r="E330" s="311" t="s">
        <v>156</v>
      </c>
    </row>
    <row r="331" spans="1:5" ht="14.25" thickBot="1">
      <c r="A331" s="381" t="s">
        <v>157</v>
      </c>
      <c r="B331" s="377"/>
      <c r="C331" s="382"/>
      <c r="D331" s="382"/>
      <c r="E331" s="383"/>
    </row>
    <row r="332" spans="1:5">
      <c r="A332" s="384" t="s">
        <v>158</v>
      </c>
      <c r="B332" s="281"/>
      <c r="C332" s="281"/>
      <c r="D332" s="281"/>
      <c r="E332" s="281"/>
    </row>
    <row r="333" spans="1:5">
      <c r="A333" s="384" t="s">
        <v>159</v>
      </c>
      <c r="B333" s="385"/>
      <c r="C333" s="385"/>
      <c r="D333" s="385"/>
      <c r="E333" s="385"/>
    </row>
    <row r="334" spans="1:5">
      <c r="A334" s="384" t="s">
        <v>160</v>
      </c>
      <c r="B334" s="385"/>
      <c r="C334" s="385"/>
      <c r="D334" s="385"/>
      <c r="E334" s="385"/>
    </row>
    <row r="335" spans="1:5">
      <c r="A335" s="384" t="s">
        <v>161</v>
      </c>
      <c r="B335" s="237"/>
      <c r="C335" s="237"/>
      <c r="D335" s="237"/>
      <c r="E335" s="237"/>
    </row>
    <row r="336" spans="1:5">
      <c r="A336" s="384" t="s">
        <v>82</v>
      </c>
      <c r="B336" s="237"/>
      <c r="C336" s="237"/>
      <c r="D336" s="237"/>
      <c r="E336" s="237"/>
    </row>
    <row r="337" spans="1:5" ht="14.25" thickBot="1">
      <c r="A337" s="386" t="s">
        <v>82</v>
      </c>
      <c r="B337" s="243"/>
      <c r="C337" s="243"/>
      <c r="D337" s="243"/>
      <c r="E337" s="243"/>
    </row>
    <row r="338" spans="1:5" ht="14.25" thickBot="1">
      <c r="A338" s="387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8" t="s">
        <v>162</v>
      </c>
      <c r="B339" s="377"/>
      <c r="C339" s="389"/>
      <c r="D339" s="389"/>
      <c r="E339" s="390"/>
    </row>
    <row r="340" spans="1:5">
      <c r="A340" s="391" t="s">
        <v>158</v>
      </c>
      <c r="B340" s="281"/>
      <c r="C340" s="281"/>
      <c r="D340" s="281"/>
      <c r="E340" s="281"/>
    </row>
    <row r="341" spans="1:5">
      <c r="A341" s="384" t="s">
        <v>159</v>
      </c>
      <c r="B341" s="385"/>
      <c r="C341" s="385"/>
      <c r="D341" s="385"/>
      <c r="E341" s="385"/>
    </row>
    <row r="342" spans="1:5">
      <c r="A342" s="384" t="s">
        <v>160</v>
      </c>
      <c r="B342" s="385"/>
      <c r="C342" s="385"/>
      <c r="D342" s="385"/>
      <c r="E342" s="385"/>
    </row>
    <row r="343" spans="1:5">
      <c r="A343" s="384" t="s">
        <v>163</v>
      </c>
      <c r="B343" s="237"/>
      <c r="C343" s="237"/>
      <c r="D343" s="237"/>
      <c r="E343" s="237"/>
    </row>
    <row r="344" spans="1:5">
      <c r="A344" s="384" t="s">
        <v>82</v>
      </c>
      <c r="B344" s="237"/>
      <c r="C344" s="237"/>
      <c r="D344" s="237"/>
      <c r="E344" s="237"/>
    </row>
    <row r="345" spans="1:5">
      <c r="A345" s="386" t="s">
        <v>82</v>
      </c>
      <c r="B345" s="237"/>
      <c r="C345" s="237"/>
      <c r="D345" s="237"/>
      <c r="E345" s="237"/>
    </row>
    <row r="346" spans="1:5" ht="14.25" thickBot="1">
      <c r="A346" s="392" t="s">
        <v>136</v>
      </c>
      <c r="B346" s="393">
        <f>SUM(B340:B343)</f>
        <v>0</v>
      </c>
      <c r="C346" s="393">
        <f>SUM(C340:C343)</f>
        <v>0</v>
      </c>
      <c r="D346" s="393">
        <f>SUM(D340:D343)</f>
        <v>0</v>
      </c>
      <c r="E346" s="393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4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4" t="s">
        <v>21</v>
      </c>
      <c r="E376" s="344" t="s">
        <v>166</v>
      </c>
      <c r="G376" s="395"/>
    </row>
    <row r="377" spans="1:7" ht="25.5" customHeight="1">
      <c r="A377" s="396" t="s">
        <v>167</v>
      </c>
      <c r="B377" s="397"/>
      <c r="C377" s="398"/>
      <c r="D377" s="367"/>
      <c r="E377" s="367"/>
      <c r="G377" s="395"/>
    </row>
    <row r="378" spans="1:7" ht="14.25">
      <c r="A378" s="399" t="s">
        <v>168</v>
      </c>
      <c r="B378" s="400"/>
      <c r="C378" s="401"/>
      <c r="D378" s="353"/>
      <c r="E378" s="353"/>
      <c r="G378" s="395"/>
    </row>
    <row r="379" spans="1:7" ht="15" customHeight="1">
      <c r="A379" s="402" t="s">
        <v>169</v>
      </c>
      <c r="B379" s="403"/>
      <c r="C379" s="404"/>
      <c r="D379" s="405"/>
      <c r="E379" s="405"/>
      <c r="G379" s="406"/>
    </row>
    <row r="380" spans="1:7" ht="14.25">
      <c r="A380" s="407" t="s">
        <v>170</v>
      </c>
      <c r="B380" s="408"/>
      <c r="C380" s="401"/>
      <c r="D380" s="353"/>
      <c r="E380" s="353"/>
      <c r="G380" s="395"/>
    </row>
    <row r="381" spans="1:7" ht="14.25">
      <c r="A381" s="399" t="s">
        <v>171</v>
      </c>
      <c r="B381" s="400"/>
      <c r="C381" s="409"/>
      <c r="D381" s="410"/>
      <c r="E381" s="410"/>
      <c r="G381" s="395"/>
    </row>
    <row r="382" spans="1:7" ht="14.25">
      <c r="A382" s="399" t="s">
        <v>172</v>
      </c>
      <c r="B382" s="400"/>
      <c r="C382" s="409"/>
      <c r="D382" s="410"/>
      <c r="E382" s="410"/>
      <c r="G382" s="395"/>
    </row>
    <row r="383" spans="1:7" ht="27" customHeight="1">
      <c r="A383" s="399" t="s">
        <v>173</v>
      </c>
      <c r="B383" s="400"/>
      <c r="C383" s="411"/>
      <c r="D383" s="410"/>
      <c r="E383" s="410"/>
      <c r="G383" s="395"/>
    </row>
    <row r="384" spans="1:7">
      <c r="A384" s="399" t="s">
        <v>174</v>
      </c>
      <c r="B384" s="400"/>
      <c r="C384" s="412"/>
      <c r="D384" s="353"/>
      <c r="E384" s="353"/>
    </row>
    <row r="385" spans="1:5" ht="14.25" thickBot="1">
      <c r="A385" s="413" t="s">
        <v>17</v>
      </c>
      <c r="B385" s="414"/>
      <c r="C385" s="415"/>
      <c r="D385" s="416"/>
      <c r="E385" s="416"/>
    </row>
    <row r="386" spans="1:5" ht="14.25" thickBot="1">
      <c r="A386" s="417" t="s">
        <v>96</v>
      </c>
      <c r="B386" s="418"/>
      <c r="C386" s="419">
        <f>C377+C378+C380+C384</f>
        <v>0</v>
      </c>
      <c r="D386" s="420">
        <f>D377+D378+D380+D384</f>
        <v>0</v>
      </c>
      <c r="E386" s="421"/>
    </row>
    <row r="387" spans="1:5">
      <c r="A387" s="422"/>
      <c r="B387" s="422"/>
      <c r="C387" s="423"/>
      <c r="D387" s="423"/>
      <c r="E387" s="423"/>
    </row>
    <row r="388" spans="1:5">
      <c r="A388" s="422"/>
      <c r="B388" s="422"/>
      <c r="C388" s="423"/>
      <c r="D388" s="423"/>
      <c r="E388" s="423"/>
    </row>
    <row r="389" spans="1:5">
      <c r="A389" s="422"/>
      <c r="B389" s="422"/>
      <c r="C389" s="423"/>
      <c r="D389" s="423"/>
      <c r="E389" s="423"/>
    </row>
    <row r="390" spans="1:5">
      <c r="A390" s="422"/>
      <c r="B390" s="422"/>
      <c r="C390" s="423"/>
      <c r="D390" s="423"/>
      <c r="E390" s="423"/>
    </row>
    <row r="391" spans="1:5">
      <c r="A391" s="422"/>
      <c r="B391" s="422"/>
      <c r="C391" s="423"/>
      <c r="D391" s="423"/>
      <c r="E391" s="423"/>
    </row>
    <row r="392" spans="1:5">
      <c r="A392" s="422"/>
      <c r="B392" s="422"/>
      <c r="C392" s="423"/>
      <c r="D392" s="423"/>
      <c r="E392" s="423"/>
    </row>
    <row r="393" spans="1:5">
      <c r="A393" s="422"/>
      <c r="B393" s="422"/>
      <c r="C393" s="423"/>
      <c r="D393" s="423"/>
      <c r="E393" s="423"/>
    </row>
    <row r="394" spans="1:5">
      <c r="A394" s="422"/>
      <c r="B394" s="422"/>
      <c r="C394" s="423"/>
      <c r="D394" s="423"/>
      <c r="E394" s="423"/>
    </row>
    <row r="395" spans="1:5">
      <c r="A395" s="422"/>
      <c r="B395" s="422"/>
      <c r="C395" s="423"/>
      <c r="D395" s="423"/>
      <c r="E395" s="423"/>
    </row>
    <row r="396" spans="1:5">
      <c r="A396" s="422"/>
      <c r="B396" s="422"/>
      <c r="C396" s="423"/>
      <c r="D396" s="423"/>
      <c r="E396" s="423"/>
    </row>
    <row r="397" spans="1:5">
      <c r="A397" s="422"/>
      <c r="B397" s="422"/>
      <c r="C397" s="423"/>
      <c r="D397" s="423"/>
      <c r="E397" s="423"/>
    </row>
    <row r="398" spans="1:5">
      <c r="A398" s="422"/>
      <c r="B398" s="422"/>
      <c r="C398" s="423"/>
      <c r="D398" s="423"/>
      <c r="E398" s="423"/>
    </row>
    <row r="399" spans="1:5">
      <c r="A399" s="422"/>
      <c r="B399" s="422"/>
      <c r="C399" s="423"/>
      <c r="D399" s="423"/>
      <c r="E399" s="423"/>
    </row>
    <row r="400" spans="1:5">
      <c r="A400" s="422"/>
      <c r="B400" s="422"/>
      <c r="C400" s="423"/>
      <c r="D400" s="423"/>
      <c r="E400" s="423"/>
    </row>
    <row r="401" spans="1:5">
      <c r="A401" s="422"/>
      <c r="B401" s="422"/>
      <c r="C401" s="423"/>
      <c r="D401" s="423"/>
      <c r="E401" s="423"/>
    </row>
    <row r="402" spans="1:5">
      <c r="A402" s="422"/>
      <c r="B402" s="422"/>
      <c r="C402" s="423"/>
      <c r="D402" s="423"/>
      <c r="E402" s="423"/>
    </row>
    <row r="403" spans="1:5">
      <c r="A403" s="422"/>
      <c r="B403" s="422"/>
      <c r="C403" s="423"/>
      <c r="D403" s="423"/>
      <c r="E403" s="423"/>
    </row>
    <row r="404" spans="1:5">
      <c r="A404" s="422"/>
      <c r="B404" s="422"/>
      <c r="C404" s="423"/>
      <c r="D404" s="423"/>
      <c r="E404" s="423"/>
    </row>
    <row r="405" spans="1:5">
      <c r="A405" s="422"/>
      <c r="B405" s="422"/>
      <c r="C405" s="423"/>
      <c r="D405" s="423"/>
      <c r="E405" s="423"/>
    </row>
    <row r="406" spans="1:5">
      <c r="A406" s="422"/>
      <c r="B406" s="422"/>
      <c r="C406" s="423"/>
      <c r="D406" s="423"/>
      <c r="E406" s="423"/>
    </row>
    <row r="407" spans="1:5">
      <c r="A407" s="422"/>
      <c r="B407" s="422"/>
      <c r="C407" s="423"/>
      <c r="D407" s="423"/>
      <c r="E407" s="423"/>
    </row>
    <row r="408" spans="1:5">
      <c r="A408" s="422"/>
      <c r="B408" s="422"/>
      <c r="C408" s="423"/>
      <c r="D408" s="423"/>
      <c r="E408" s="423"/>
    </row>
    <row r="409" spans="1:5">
      <c r="A409" s="422"/>
      <c r="B409" s="422"/>
      <c r="C409" s="423"/>
      <c r="D409" s="423"/>
      <c r="E409" s="423"/>
    </row>
    <row r="410" spans="1:5">
      <c r="A410" s="422"/>
      <c r="B410" s="422"/>
      <c r="C410" s="423"/>
      <c r="D410" s="423"/>
      <c r="E410" s="423"/>
    </row>
    <row r="411" spans="1:5">
      <c r="A411" s="422"/>
      <c r="B411" s="422"/>
      <c r="C411" s="423"/>
      <c r="D411" s="423"/>
      <c r="E411" s="423"/>
    </row>
    <row r="412" spans="1:5">
      <c r="A412" s="422"/>
      <c r="B412" s="422"/>
      <c r="C412" s="423"/>
      <c r="D412" s="423"/>
      <c r="E412" s="423"/>
    </row>
    <row r="413" spans="1:5">
      <c r="A413" s="422"/>
      <c r="B413" s="422"/>
      <c r="C413" s="423"/>
      <c r="D413" s="423"/>
      <c r="E413" s="423"/>
    </row>
    <row r="414" spans="1:5">
      <c r="A414" s="422"/>
      <c r="B414" s="422"/>
      <c r="C414" s="423"/>
      <c r="D414" s="423"/>
      <c r="E414" s="423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4" t="s">
        <v>100</v>
      </c>
      <c r="B417" s="425"/>
      <c r="C417" s="310" t="s">
        <v>101</v>
      </c>
      <c r="D417" s="312" t="s">
        <v>105</v>
      </c>
    </row>
    <row r="418" spans="1:4" ht="32.25" customHeight="1" thickBot="1">
      <c r="A418" s="426" t="s">
        <v>176</v>
      </c>
      <c r="B418" s="378"/>
      <c r="C418" s="427"/>
      <c r="D418" s="428"/>
    </row>
    <row r="419" spans="1:4" ht="14.25" thickBot="1">
      <c r="A419" s="426" t="s">
        <v>177</v>
      </c>
      <c r="B419" s="378"/>
      <c r="C419" s="427"/>
      <c r="D419" s="428"/>
    </row>
    <row r="420" spans="1:4" ht="14.25" thickBot="1">
      <c r="A420" s="426" t="s">
        <v>178</v>
      </c>
      <c r="B420" s="378"/>
      <c r="C420" s="427"/>
      <c r="D420" s="428"/>
    </row>
    <row r="421" spans="1:4" ht="25.5" customHeight="1" thickBot="1">
      <c r="A421" s="426" t="s">
        <v>179</v>
      </c>
      <c r="B421" s="378"/>
      <c r="C421" s="427"/>
      <c r="D421" s="428"/>
    </row>
    <row r="422" spans="1:4" ht="27" customHeight="1" thickBot="1">
      <c r="A422" s="426" t="s">
        <v>180</v>
      </c>
      <c r="B422" s="378"/>
      <c r="C422" s="427"/>
      <c r="D422" s="428"/>
    </row>
    <row r="423" spans="1:4" ht="14.25" thickBot="1">
      <c r="A423" s="429" t="s">
        <v>181</v>
      </c>
      <c r="B423" s="378"/>
      <c r="C423" s="427"/>
      <c r="D423" s="428"/>
    </row>
    <row r="424" spans="1:4" ht="29.25" customHeight="1" thickBot="1">
      <c r="A424" s="429" t="s">
        <v>182</v>
      </c>
      <c r="B424" s="378"/>
      <c r="C424" s="427"/>
      <c r="D424" s="428"/>
    </row>
    <row r="425" spans="1:4" ht="25.5" customHeight="1" thickBot="1">
      <c r="A425" s="429" t="s">
        <v>183</v>
      </c>
      <c r="B425" s="378"/>
      <c r="C425" s="427"/>
      <c r="D425" s="428"/>
    </row>
    <row r="426" spans="1:4" ht="14.25" thickBot="1">
      <c r="A426" s="429" t="s">
        <v>184</v>
      </c>
      <c r="B426" s="378"/>
      <c r="C426" s="430">
        <f>SUM(C427:C446)</f>
        <v>0</v>
      </c>
      <c r="D426" s="430">
        <f>SUM(D427:D446)</f>
        <v>0</v>
      </c>
    </row>
    <row r="427" spans="1:4">
      <c r="A427" s="431" t="s">
        <v>116</v>
      </c>
      <c r="B427" s="314"/>
      <c r="C427" s="432"/>
      <c r="D427" s="433"/>
    </row>
    <row r="428" spans="1:4">
      <c r="A428" s="329" t="s">
        <v>117</v>
      </c>
      <c r="B428" s="318"/>
      <c r="C428" s="434"/>
      <c r="D428" s="433"/>
    </row>
    <row r="429" spans="1:4">
      <c r="A429" s="332" t="s">
        <v>118</v>
      </c>
      <c r="B429" s="318"/>
      <c r="C429" s="434"/>
      <c r="D429" s="433"/>
    </row>
    <row r="430" spans="1:4" ht="38.450000000000003" customHeight="1">
      <c r="A430" s="329" t="s">
        <v>119</v>
      </c>
      <c r="B430" s="318"/>
      <c r="C430" s="434"/>
      <c r="D430" s="433"/>
    </row>
    <row r="431" spans="1:4">
      <c r="A431" s="332" t="s">
        <v>120</v>
      </c>
      <c r="B431" s="318"/>
      <c r="C431" s="434"/>
      <c r="D431" s="433"/>
    </row>
    <row r="432" spans="1:4">
      <c r="A432" s="332" t="s">
        <v>121</v>
      </c>
      <c r="B432" s="318"/>
      <c r="C432" s="434"/>
      <c r="D432" s="433"/>
    </row>
    <row r="433" spans="1:4">
      <c r="A433" s="332" t="s">
        <v>122</v>
      </c>
      <c r="B433" s="318"/>
      <c r="C433" s="434"/>
      <c r="D433" s="433"/>
    </row>
    <row r="434" spans="1:4" ht="24.6" customHeight="1">
      <c r="A434" s="332" t="s">
        <v>123</v>
      </c>
      <c r="B434" s="318"/>
      <c r="C434" s="330"/>
      <c r="D434" s="435"/>
    </row>
    <row r="435" spans="1:4">
      <c r="A435" s="332" t="s">
        <v>124</v>
      </c>
      <c r="B435" s="318"/>
      <c r="C435" s="330"/>
      <c r="D435" s="435"/>
    </row>
    <row r="436" spans="1:4">
      <c r="A436" s="332" t="s">
        <v>125</v>
      </c>
      <c r="B436" s="318"/>
      <c r="C436" s="330"/>
      <c r="D436" s="435"/>
    </row>
    <row r="437" spans="1:4">
      <c r="A437" s="332" t="s">
        <v>126</v>
      </c>
      <c r="B437" s="318"/>
      <c r="C437" s="330"/>
      <c r="D437" s="435"/>
    </row>
    <row r="438" spans="1:4">
      <c r="A438" s="332" t="s">
        <v>127</v>
      </c>
      <c r="B438" s="318"/>
      <c r="C438" s="330"/>
      <c r="D438" s="435"/>
    </row>
    <row r="439" spans="1:4">
      <c r="A439" s="332" t="s">
        <v>128</v>
      </c>
      <c r="B439" s="318"/>
      <c r="C439" s="330"/>
      <c r="D439" s="435"/>
    </row>
    <row r="440" spans="1:4">
      <c r="A440" s="333" t="s">
        <v>129</v>
      </c>
      <c r="B440" s="318"/>
      <c r="C440" s="330"/>
      <c r="D440" s="435"/>
    </row>
    <row r="441" spans="1:4">
      <c r="A441" s="333" t="s">
        <v>130</v>
      </c>
      <c r="B441" s="318"/>
      <c r="C441" s="330"/>
      <c r="D441" s="435"/>
    </row>
    <row r="442" spans="1:4" ht="27.6" customHeight="1">
      <c r="A442" s="329" t="s">
        <v>131</v>
      </c>
      <c r="B442" s="318"/>
      <c r="C442" s="330"/>
      <c r="D442" s="435"/>
    </row>
    <row r="443" spans="1:4" ht="30" customHeight="1">
      <c r="A443" s="329" t="s">
        <v>132</v>
      </c>
      <c r="B443" s="318"/>
      <c r="C443" s="330"/>
      <c r="D443" s="435"/>
    </row>
    <row r="444" spans="1:4">
      <c r="A444" s="333" t="s">
        <v>133</v>
      </c>
      <c r="B444" s="318"/>
      <c r="C444" s="330"/>
      <c r="D444" s="435"/>
    </row>
    <row r="445" spans="1:4">
      <c r="A445" s="333" t="s">
        <v>134</v>
      </c>
      <c r="B445" s="318"/>
      <c r="C445" s="330"/>
      <c r="D445" s="435"/>
    </row>
    <row r="446" spans="1:4" ht="14.25" thickBot="1">
      <c r="A446" s="334" t="s">
        <v>135</v>
      </c>
      <c r="B446" s="323"/>
      <c r="C446" s="335"/>
      <c r="D446" s="435"/>
    </row>
    <row r="447" spans="1:4" ht="14.25" thickBot="1">
      <c r="A447" s="336" t="s">
        <v>136</v>
      </c>
      <c r="B447" s="378"/>
      <c r="C447" s="359">
        <f>SUM(C418:C428)</f>
        <v>0</v>
      </c>
      <c r="D447" s="359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6"/>
      <c r="B456" s="260"/>
      <c r="C456" s="260"/>
    </row>
    <row r="457" spans="1:8" ht="26.25" customHeight="1" thickBot="1">
      <c r="A457" s="336" t="s">
        <v>186</v>
      </c>
      <c r="B457" s="437"/>
      <c r="C457" s="438" t="s">
        <v>14</v>
      </c>
      <c r="D457" s="312" t="s">
        <v>21</v>
      </c>
      <c r="G457" s="439"/>
      <c r="H457" s="439"/>
    </row>
    <row r="458" spans="1:8" ht="14.25" thickBot="1">
      <c r="A458" s="440" t="s">
        <v>187</v>
      </c>
      <c r="B458" s="441"/>
      <c r="C458" s="419">
        <f>SUM(C459:C468)</f>
        <v>682.38</v>
      </c>
      <c r="D458" s="442">
        <f>SUM(D459:D468)</f>
        <v>2138.83</v>
      </c>
      <c r="G458" s="439"/>
      <c r="H458" s="439"/>
    </row>
    <row r="459" spans="1:8" ht="55.5" customHeight="1">
      <c r="A459" s="277" t="s">
        <v>188</v>
      </c>
      <c r="B459" s="279"/>
      <c r="C459" s="443"/>
      <c r="D459" s="444"/>
      <c r="G459" s="439"/>
      <c r="H459" s="439"/>
    </row>
    <row r="460" spans="1:8">
      <c r="A460" s="445" t="s">
        <v>189</v>
      </c>
      <c r="B460" s="446"/>
      <c r="C460" s="447"/>
      <c r="D460" s="448"/>
    </row>
    <row r="461" spans="1:8">
      <c r="A461" s="449" t="s">
        <v>190</v>
      </c>
      <c r="B461" s="450"/>
      <c r="C461" s="401"/>
      <c r="D461" s="451"/>
    </row>
    <row r="462" spans="1:8" ht="28.5" customHeight="1">
      <c r="A462" s="452" t="s">
        <v>191</v>
      </c>
      <c r="B462" s="453"/>
      <c r="C462" s="401"/>
      <c r="D462" s="451"/>
    </row>
    <row r="463" spans="1:8" ht="32.25" customHeight="1">
      <c r="A463" s="452" t="s">
        <v>192</v>
      </c>
      <c r="B463" s="453"/>
      <c r="C463" s="401"/>
      <c r="D463" s="451"/>
    </row>
    <row r="464" spans="1:8">
      <c r="A464" s="449" t="s">
        <v>193</v>
      </c>
      <c r="B464" s="450"/>
      <c r="C464" s="401"/>
      <c r="D464" s="451"/>
    </row>
    <row r="465" spans="1:4">
      <c r="A465" s="449" t="s">
        <v>194</v>
      </c>
      <c r="B465" s="450"/>
      <c r="C465" s="401"/>
      <c r="D465" s="451"/>
    </row>
    <row r="466" spans="1:4">
      <c r="A466" s="449" t="s">
        <v>195</v>
      </c>
      <c r="B466" s="450"/>
      <c r="C466" s="401"/>
      <c r="D466" s="451"/>
    </row>
    <row r="467" spans="1:4">
      <c r="A467" s="449" t="s">
        <v>196</v>
      </c>
      <c r="B467" s="450"/>
      <c r="C467" s="401"/>
      <c r="D467" s="451"/>
    </row>
    <row r="468" spans="1:4" ht="14.25" thickBot="1">
      <c r="A468" s="454" t="s">
        <v>17</v>
      </c>
      <c r="B468" s="455"/>
      <c r="C468" s="456">
        <v>682.38</v>
      </c>
      <c r="D468" s="456">
        <v>2138.83</v>
      </c>
    </row>
    <row r="469" spans="1:4" ht="14.25" thickBot="1">
      <c r="A469" s="440" t="s">
        <v>197</v>
      </c>
      <c r="B469" s="441"/>
      <c r="C469" s="419">
        <f>SUM(C470:C479)</f>
        <v>9334.83</v>
      </c>
      <c r="D469" s="420">
        <f>SUM(D470:D479)</f>
        <v>19511.16</v>
      </c>
    </row>
    <row r="470" spans="1:4" ht="59.25" customHeight="1">
      <c r="A470" s="277" t="s">
        <v>188</v>
      </c>
      <c r="B470" s="279"/>
      <c r="C470" s="457"/>
      <c r="D470" s="448"/>
    </row>
    <row r="471" spans="1:4">
      <c r="A471" s="445" t="s">
        <v>189</v>
      </c>
      <c r="B471" s="446"/>
      <c r="C471" s="457"/>
      <c r="D471" s="448"/>
    </row>
    <row r="472" spans="1:4">
      <c r="A472" s="449" t="s">
        <v>190</v>
      </c>
      <c r="B472" s="450"/>
      <c r="C472" s="458"/>
      <c r="D472" s="451"/>
    </row>
    <row r="473" spans="1:4" ht="27.75" customHeight="1">
      <c r="A473" s="452" t="s">
        <v>191</v>
      </c>
      <c r="B473" s="453"/>
      <c r="C473" s="458"/>
      <c r="D473" s="451"/>
    </row>
    <row r="474" spans="1:4" ht="24.75" customHeight="1">
      <c r="A474" s="452" t="s">
        <v>192</v>
      </c>
      <c r="B474" s="453"/>
      <c r="C474" s="451">
        <v>6572.66</v>
      </c>
      <c r="D474" s="451">
        <v>15418.05</v>
      </c>
    </row>
    <row r="475" spans="1:4">
      <c r="A475" s="452" t="s">
        <v>193</v>
      </c>
      <c r="B475" s="453"/>
      <c r="C475" s="458"/>
      <c r="D475" s="451"/>
    </row>
    <row r="476" spans="1:4">
      <c r="A476" s="449" t="s">
        <v>194</v>
      </c>
      <c r="B476" s="450"/>
      <c r="C476" s="458"/>
      <c r="D476" s="451"/>
    </row>
    <row r="477" spans="1:4">
      <c r="A477" s="449" t="s">
        <v>198</v>
      </c>
      <c r="B477" s="450"/>
      <c r="C477" s="458"/>
      <c r="D477" s="451"/>
    </row>
    <row r="478" spans="1:4">
      <c r="A478" s="449" t="s">
        <v>196</v>
      </c>
      <c r="B478" s="450"/>
      <c r="C478" s="458"/>
      <c r="D478" s="451"/>
    </row>
    <row r="479" spans="1:4" ht="14.25" thickBot="1">
      <c r="A479" s="368" t="s">
        <v>17</v>
      </c>
      <c r="B479" s="369"/>
      <c r="C479" s="459">
        <v>2762.17</v>
      </c>
      <c r="D479" s="459">
        <v>4093.11</v>
      </c>
    </row>
    <row r="480" spans="1:4" ht="14.25" thickBot="1">
      <c r="A480" s="460" t="s">
        <v>12</v>
      </c>
      <c r="B480" s="461"/>
      <c r="C480" s="462">
        <f>C458+C469</f>
        <v>10017.209999999999</v>
      </c>
      <c r="D480" s="304">
        <f>D458+D469</f>
        <v>21649.989999999998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4" t="s">
        <v>105</v>
      </c>
    </row>
    <row r="497" spans="1:4">
      <c r="A497" s="466" t="s">
        <v>201</v>
      </c>
      <c r="B497" s="467"/>
      <c r="C497" s="299">
        <f>SUM(C498:C504)</f>
        <v>0</v>
      </c>
      <c r="D497" s="299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2" t="s">
        <v>204</v>
      </c>
      <c r="B500" s="472"/>
      <c r="C500" s="470"/>
      <c r="D500" s="471"/>
    </row>
    <row r="501" spans="1:4">
      <c r="A501" s="332" t="s">
        <v>205</v>
      </c>
      <c r="B501" s="472"/>
      <c r="C501" s="470"/>
      <c r="D501" s="471"/>
    </row>
    <row r="502" spans="1:4" ht="17.25" customHeight="1">
      <c r="A502" s="332" t="s">
        <v>206</v>
      </c>
      <c r="B502" s="472"/>
      <c r="C502" s="470"/>
      <c r="D502" s="471"/>
    </row>
    <row r="503" spans="1:4" ht="16.5" customHeight="1">
      <c r="A503" s="332" t="s">
        <v>207</v>
      </c>
      <c r="B503" s="472"/>
      <c r="C503" s="470"/>
      <c r="D503" s="471"/>
    </row>
    <row r="504" spans="1:4">
      <c r="A504" s="332" t="s">
        <v>135</v>
      </c>
      <c r="B504" s="472"/>
      <c r="C504" s="470"/>
      <c r="D504" s="471"/>
    </row>
    <row r="505" spans="1:4">
      <c r="A505" s="473" t="s">
        <v>208</v>
      </c>
      <c r="B505" s="474"/>
      <c r="C505" s="299">
        <f>C506+C507+C509</f>
        <v>0</v>
      </c>
      <c r="D505" s="475">
        <f>D506+D507+D509</f>
        <v>0</v>
      </c>
    </row>
    <row r="506" spans="1:4">
      <c r="A506" s="333" t="s">
        <v>209</v>
      </c>
      <c r="B506" s="476"/>
      <c r="C506" s="477"/>
      <c r="D506" s="478"/>
    </row>
    <row r="507" spans="1:4">
      <c r="A507" s="333" t="s">
        <v>210</v>
      </c>
      <c r="B507" s="476"/>
      <c r="C507" s="477"/>
      <c r="D507" s="478"/>
    </row>
    <row r="508" spans="1:4">
      <c r="A508" s="333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4" t="s">
        <v>21</v>
      </c>
    </row>
    <row r="516" spans="1:5" ht="14.25" thickBot="1">
      <c r="A516" s="485" t="s">
        <v>213</v>
      </c>
      <c r="B516" s="486"/>
      <c r="C516" s="401"/>
      <c r="D516" s="353"/>
    </row>
    <row r="517" spans="1:5" ht="14.25" thickBot="1">
      <c r="A517" s="440" t="s">
        <v>96</v>
      </c>
      <c r="B517" s="441"/>
      <c r="C517" s="420">
        <f>SUM(C516:C516)</f>
        <v>0</v>
      </c>
      <c r="D517" s="420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2" t="s">
        <v>32</v>
      </c>
      <c r="B522" s="383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7"/>
      <c r="C523" s="488">
        <v>156528.39000000001</v>
      </c>
      <c r="D523" s="488">
        <v>236307.55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3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1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40"/>
    </row>
    <row r="545" spans="1:10">
      <c r="A545" s="513" t="s">
        <v>229</v>
      </c>
      <c r="B545" s="514"/>
      <c r="C545" s="331"/>
      <c r="D545" s="331"/>
      <c r="E545" s="331"/>
      <c r="F545" s="331"/>
      <c r="G545" s="331"/>
      <c r="H545" s="331"/>
      <c r="I545" s="515"/>
      <c r="J545" s="516"/>
    </row>
    <row r="546" spans="1:10">
      <c r="A546" s="513" t="s">
        <v>230</v>
      </c>
      <c r="B546" s="514"/>
      <c r="C546" s="331"/>
      <c r="D546" s="331"/>
      <c r="E546" s="331"/>
      <c r="F546" s="331"/>
      <c r="G546" s="331"/>
      <c r="H546" s="331"/>
      <c r="I546" s="515"/>
      <c r="J546" s="516"/>
    </row>
    <row r="547" spans="1:10">
      <c r="A547" s="517" t="s">
        <v>231</v>
      </c>
      <c r="B547" s="514"/>
      <c r="C547" s="331"/>
      <c r="D547" s="331"/>
      <c r="E547" s="331"/>
      <c r="F547" s="331"/>
      <c r="G547" s="331"/>
      <c r="H547" s="331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20">
        <f t="shared" si="17"/>
        <v>0</v>
      </c>
      <c r="J548" s="341"/>
    </row>
    <row r="549" spans="1:10" ht="13.5" customHeight="1">
      <c r="A549" s="520" t="s">
        <v>232</v>
      </c>
      <c r="B549" s="514"/>
      <c r="C549" s="331"/>
      <c r="D549" s="331"/>
      <c r="E549" s="331"/>
      <c r="F549" s="331"/>
      <c r="G549" s="331"/>
      <c r="H549" s="331"/>
      <c r="I549" s="515"/>
      <c r="J549" s="516"/>
    </row>
    <row r="550" spans="1:10">
      <c r="A550" s="520" t="s">
        <v>233</v>
      </c>
      <c r="B550" s="514"/>
      <c r="C550" s="331"/>
      <c r="D550" s="331"/>
      <c r="E550" s="331"/>
      <c r="F550" s="331"/>
      <c r="G550" s="331"/>
      <c r="H550" s="331"/>
      <c r="I550" s="515"/>
      <c r="J550" s="516"/>
    </row>
    <row r="551" spans="1:10">
      <c r="A551" s="520" t="s">
        <v>234</v>
      </c>
      <c r="B551" s="514"/>
      <c r="C551" s="331"/>
      <c r="D551" s="331"/>
      <c r="E551" s="331"/>
      <c r="F551" s="331"/>
      <c r="G551" s="331"/>
      <c r="H551" s="331"/>
      <c r="I551" s="515"/>
      <c r="J551" s="516"/>
    </row>
    <row r="552" spans="1:10">
      <c r="A552" s="521" t="s">
        <v>235</v>
      </c>
      <c r="B552" s="514"/>
      <c r="C552" s="331"/>
      <c r="D552" s="331"/>
      <c r="E552" s="331"/>
      <c r="F552" s="331"/>
      <c r="G552" s="331"/>
      <c r="H552" s="331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1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251.74</v>
      </c>
      <c r="D578" s="566"/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/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5"/>
      <c r="F580" s="415"/>
      <c r="G580" s="415"/>
      <c r="H580" s="415"/>
      <c r="I580" s="415"/>
    </row>
    <row r="581" spans="1:9">
      <c r="A581" s="568" t="s">
        <v>244</v>
      </c>
      <c r="B581" s="569"/>
      <c r="C581" s="572">
        <f>C582+C585+C586+C587+C588</f>
        <v>3396703.84</v>
      </c>
      <c r="D581" s="572">
        <f>D582+D585+D586+D587+D588</f>
        <v>3789420.57</v>
      </c>
    </row>
    <row r="582" spans="1:9">
      <c r="A582" s="573" t="s">
        <v>245</v>
      </c>
      <c r="B582" s="574"/>
      <c r="C582" s="353">
        <f>C583-C584</f>
        <v>0</v>
      </c>
      <c r="D582" s="353">
        <f>D583-D584</f>
        <v>0</v>
      </c>
    </row>
    <row r="583" spans="1:9">
      <c r="A583" s="575" t="s">
        <v>246</v>
      </c>
      <c r="B583" s="576"/>
      <c r="C583" s="405">
        <v>298516.53000000003</v>
      </c>
      <c r="D583" s="405">
        <v>301123.62</v>
      </c>
    </row>
    <row r="584" spans="1:9" ht="25.5" customHeight="1">
      <c r="A584" s="575" t="s">
        <v>247</v>
      </c>
      <c r="B584" s="576"/>
      <c r="C584" s="405">
        <v>298516.53000000003</v>
      </c>
      <c r="D584" s="405">
        <v>301123.62</v>
      </c>
    </row>
    <row r="585" spans="1:9">
      <c r="A585" s="573" t="s">
        <v>248</v>
      </c>
      <c r="B585" s="574"/>
      <c r="C585" s="353">
        <v>3396703.84</v>
      </c>
      <c r="D585" s="353">
        <v>3789420.57</v>
      </c>
    </row>
    <row r="586" spans="1:9">
      <c r="A586" s="573" t="s">
        <v>249</v>
      </c>
      <c r="B586" s="574"/>
      <c r="C586" s="577"/>
      <c r="D586" s="353"/>
    </row>
    <row r="587" spans="1:9">
      <c r="A587" s="573" t="s">
        <v>250</v>
      </c>
      <c r="B587" s="574"/>
      <c r="C587" s="353"/>
      <c r="D587" s="353"/>
    </row>
    <row r="588" spans="1:9">
      <c r="A588" s="573" t="s">
        <v>17</v>
      </c>
      <c r="B588" s="574"/>
      <c r="C588" s="353"/>
      <c r="D588" s="353"/>
    </row>
    <row r="589" spans="1:9" ht="24.75" customHeight="1" thickBot="1">
      <c r="A589" s="578" t="s">
        <v>251</v>
      </c>
      <c r="B589" s="579"/>
      <c r="C589" s="570"/>
      <c r="D589" s="570"/>
    </row>
    <row r="590" spans="1:9" ht="16.5" thickBot="1">
      <c r="A590" s="580" t="s">
        <v>96</v>
      </c>
      <c r="B590" s="581"/>
      <c r="C590" s="359">
        <f>SUM(C578+C579+C580+C581+C589)</f>
        <v>3396955.58</v>
      </c>
      <c r="D590" s="359">
        <f>SUM(D578+D579+D580+D581+D589)</f>
        <v>3789420.57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4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>
      <c r="A680" s="618"/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267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5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268</v>
      </c>
      <c r="B685" s="615">
        <f>B686+B692</f>
        <v>5000</v>
      </c>
      <c r="C685" s="615">
        <f>C686+C692</f>
        <v>0</v>
      </c>
    </row>
    <row r="686" spans="1:3">
      <c r="A686" s="625" t="s">
        <v>266</v>
      </c>
      <c r="B686" s="281">
        <f>B688+B689+B690+B691</f>
        <v>0</v>
      </c>
      <c r="C686" s="281">
        <f>C688+C689+C690+C691</f>
        <v>0</v>
      </c>
    </row>
    <row r="687" spans="1:3">
      <c r="A687" s="626" t="s">
        <v>50</v>
      </c>
      <c r="B687" s="237"/>
      <c r="C687" s="238"/>
    </row>
    <row r="688" spans="1:3" hidden="1">
      <c r="A688" s="627"/>
      <c r="B688" s="294"/>
      <c r="C688" s="628"/>
    </row>
    <row r="689" spans="1:9" hidden="1">
      <c r="A689" s="627"/>
      <c r="B689" s="237"/>
      <c r="C689" s="238"/>
    </row>
    <row r="690" spans="1:9" hidden="1">
      <c r="A690" s="629"/>
      <c r="B690" s="237"/>
      <c r="C690" s="238"/>
    </row>
    <row r="691" spans="1:9" ht="63.75">
      <c r="A691" s="627" t="s">
        <v>269</v>
      </c>
      <c r="B691" s="237"/>
      <c r="C691" s="238"/>
    </row>
    <row r="692" spans="1:9">
      <c r="A692" s="630" t="s">
        <v>267</v>
      </c>
      <c r="B692" s="631">
        <f>SUM(B694:B695)</f>
        <v>5000</v>
      </c>
      <c r="C692" s="631">
        <f>SUM(C694:C695)</f>
        <v>0</v>
      </c>
    </row>
    <row r="693" spans="1:9">
      <c r="A693" s="626" t="s">
        <v>50</v>
      </c>
      <c r="B693" s="237"/>
      <c r="C693" s="237"/>
    </row>
    <row r="694" spans="1:9" ht="25.5">
      <c r="A694" s="632" t="s">
        <v>270</v>
      </c>
      <c r="B694" s="243">
        <v>5000</v>
      </c>
      <c r="C694" s="243"/>
    </row>
    <row r="695" spans="1:9" ht="45.75" thickBot="1">
      <c r="A695" s="633" t="s">
        <v>271</v>
      </c>
      <c r="B695" s="634"/>
      <c r="C695" s="634">
        <v>0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2.7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5"/>
      <c r="B699" s="635"/>
      <c r="C699" s="635"/>
      <c r="D699" s="635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36"/>
      <c r="C700" s="636"/>
      <c r="D700" s="636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7" t="s">
        <v>274</v>
      </c>
    </row>
    <row r="702" spans="1:9" ht="20.25" customHeight="1" thickBot="1">
      <c r="A702" s="638"/>
      <c r="B702" s="639"/>
      <c r="C702" s="638"/>
      <c r="D702" s="640"/>
      <c r="E702" s="641"/>
    </row>
    <row r="703" spans="1:9" ht="20.25" customHeight="1">
      <c r="A703" s="415"/>
      <c r="B703" s="415"/>
      <c r="C703" s="415"/>
      <c r="D703" s="415"/>
    </row>
    <row r="704" spans="1:9" ht="12.75" customHeight="1">
      <c r="A704" s="415"/>
      <c r="B704" s="415"/>
      <c r="C704" s="415"/>
      <c r="D704" s="415"/>
    </row>
    <row r="705" spans="1:4" ht="17.25" customHeight="1">
      <c r="A705" s="415"/>
      <c r="B705" s="415"/>
      <c r="C705" s="415"/>
      <c r="D705" s="415"/>
    </row>
    <row r="706" spans="1:4" ht="14.25" customHeight="1">
      <c r="A706" s="415"/>
      <c r="B706" s="415"/>
      <c r="C706" s="415"/>
      <c r="D706" s="415"/>
    </row>
    <row r="707" spans="1:4" ht="20.25" customHeight="1">
      <c r="A707" s="415"/>
      <c r="B707" s="415"/>
      <c r="C707" s="415"/>
      <c r="D707" s="415"/>
    </row>
    <row r="708" spans="1:4" ht="20.25" customHeight="1">
      <c r="A708" s="415"/>
      <c r="B708" s="415"/>
      <c r="C708" s="415"/>
      <c r="D708" s="415"/>
    </row>
    <row r="709" spans="1:4" ht="20.25" customHeight="1">
      <c r="A709" s="415"/>
      <c r="B709" s="415"/>
      <c r="C709" s="415"/>
      <c r="D709" s="415"/>
    </row>
    <row r="710" spans="1:4" ht="20.25" customHeight="1">
      <c r="A710" s="415"/>
      <c r="B710" s="415"/>
      <c r="C710" s="415"/>
      <c r="D710" s="415"/>
    </row>
    <row r="711" spans="1:4" ht="20.25" customHeight="1">
      <c r="A711" s="415"/>
      <c r="B711" s="415"/>
      <c r="C711" s="415"/>
      <c r="D711" s="415"/>
    </row>
    <row r="712" spans="1:4" ht="20.25" customHeight="1">
      <c r="A712" s="415"/>
      <c r="B712" s="415"/>
      <c r="C712" s="415"/>
      <c r="D712" s="415"/>
    </row>
    <row r="713" spans="1:4" ht="20.25" customHeight="1">
      <c r="A713" s="415"/>
      <c r="B713" s="415"/>
      <c r="C713" s="415"/>
      <c r="D713" s="415"/>
    </row>
    <row r="714" spans="1:4" ht="12" customHeight="1">
      <c r="A714" s="415"/>
      <c r="B714" s="415"/>
      <c r="C714" s="415"/>
      <c r="D714" s="415"/>
    </row>
    <row r="715" spans="1:4" ht="12.75" customHeight="1">
      <c r="A715" s="415"/>
      <c r="B715" s="415"/>
      <c r="C715" s="415"/>
      <c r="D715" s="415"/>
    </row>
    <row r="716" spans="1:4" ht="12.75" customHeight="1">
      <c r="A716" s="415"/>
      <c r="B716" s="415"/>
      <c r="C716" s="415"/>
      <c r="D716" s="415"/>
    </row>
    <row r="717" spans="1:4" ht="9" customHeight="1">
      <c r="A717" s="415"/>
      <c r="B717" s="415"/>
      <c r="C717" s="415"/>
      <c r="D717" s="415"/>
    </row>
    <row r="718" spans="1:4" ht="10.5" customHeight="1">
      <c r="A718" s="415"/>
      <c r="B718" s="415"/>
      <c r="C718" s="415"/>
      <c r="D718" s="415"/>
    </row>
    <row r="719" spans="1:4" ht="2.25" customHeight="1">
      <c r="A719" s="415"/>
      <c r="B719" s="415"/>
      <c r="C719" s="415"/>
      <c r="D719" s="415"/>
    </row>
    <row r="720" spans="1:4" ht="15.75" customHeight="1">
      <c r="A720" s="415"/>
      <c r="B720" s="415"/>
      <c r="C720" s="415"/>
      <c r="D720" s="415"/>
    </row>
    <row r="721" spans="1:4" ht="16.5" customHeight="1">
      <c r="A721" s="415"/>
      <c r="B721" s="415"/>
      <c r="C721" s="415"/>
      <c r="D721" s="415"/>
    </row>
    <row r="722" spans="1:4" ht="14.25" customHeight="1">
      <c r="A722" s="415"/>
      <c r="B722" s="415"/>
      <c r="C722" s="415"/>
      <c r="D722" s="415"/>
    </row>
    <row r="723" spans="1:4" ht="14.25" customHeight="1">
      <c r="A723" s="415"/>
      <c r="B723" s="415"/>
      <c r="C723" s="415"/>
      <c r="D723" s="415"/>
    </row>
    <row r="724" spans="1:4" ht="9.75" customHeight="1">
      <c r="A724" s="415"/>
      <c r="B724" s="415"/>
      <c r="C724" s="415"/>
      <c r="D724" s="415"/>
    </row>
    <row r="725" spans="1:4" ht="8.25" customHeight="1">
      <c r="A725" s="415"/>
      <c r="B725" s="415"/>
      <c r="C725" s="415"/>
      <c r="D725" s="415"/>
    </row>
    <row r="726" spans="1:4" ht="20.25" customHeight="1">
      <c r="A726" s="415"/>
      <c r="B726" s="415"/>
      <c r="C726" s="415"/>
      <c r="D726" s="415"/>
    </row>
    <row r="727" spans="1:4" ht="20.25" customHeight="1">
      <c r="A727" s="415"/>
      <c r="B727" s="415"/>
      <c r="C727" s="415"/>
      <c r="D727" s="415"/>
    </row>
    <row r="728" spans="1:4" ht="12.75" customHeight="1">
      <c r="A728" s="415"/>
      <c r="B728" s="415"/>
      <c r="C728" s="415"/>
      <c r="D728" s="415"/>
    </row>
    <row r="729" spans="1:4" ht="13.5" customHeight="1">
      <c r="A729" s="415"/>
      <c r="B729" s="415"/>
      <c r="C729" s="415"/>
      <c r="D729" s="415"/>
    </row>
    <row r="730" spans="1:4" ht="13.5" customHeight="1">
      <c r="A730" s="415"/>
      <c r="B730" s="415"/>
      <c r="C730" s="415"/>
      <c r="D730" s="415"/>
    </row>
    <row r="731" spans="1:4" ht="20.25" customHeight="1">
      <c r="A731" s="415"/>
      <c r="B731" s="415"/>
      <c r="C731" s="415"/>
      <c r="D731" s="415"/>
    </row>
    <row r="732" spans="1:4" ht="20.25" customHeight="1">
      <c r="A732" s="415"/>
      <c r="B732" s="415"/>
      <c r="C732" s="415"/>
      <c r="D732" s="415"/>
    </row>
    <row r="733" spans="1:4" ht="20.25" customHeight="1">
      <c r="A733" s="415"/>
      <c r="B733" s="415"/>
      <c r="C733" s="415"/>
      <c r="D733" s="415"/>
    </row>
    <row r="734" spans="1:4" ht="20.25" customHeight="1">
      <c r="A734" s="415"/>
      <c r="B734" s="415"/>
      <c r="C734" s="415"/>
      <c r="D734" s="415"/>
    </row>
    <row r="735" spans="1:4" ht="12.75" customHeight="1">
      <c r="A735" s="415"/>
      <c r="B735" s="415"/>
      <c r="C735" s="415"/>
      <c r="D735" s="415"/>
    </row>
    <row r="736" spans="1:4" ht="12.75" customHeight="1">
      <c r="A736" s="415"/>
      <c r="B736" s="415"/>
      <c r="C736" s="415"/>
      <c r="D736" s="415"/>
    </row>
    <row r="737" spans="1:7" ht="12.75" customHeight="1">
      <c r="A737" s="415"/>
      <c r="B737" s="415"/>
      <c r="C737" s="415"/>
      <c r="D737" s="415"/>
    </row>
    <row r="738" spans="1:7" ht="12.75" customHeight="1">
      <c r="A738" s="415"/>
      <c r="B738" s="415"/>
      <c r="C738" s="415"/>
      <c r="D738" s="415"/>
    </row>
    <row r="739" spans="1:7" ht="14.25" customHeight="1">
      <c r="A739" s="415"/>
      <c r="B739" s="415"/>
      <c r="C739" s="415"/>
      <c r="D739" s="415"/>
    </row>
    <row r="740" spans="1:7" ht="15.75" customHeight="1">
      <c r="A740" s="415"/>
      <c r="B740" s="415"/>
      <c r="C740" s="415"/>
      <c r="D740" s="415"/>
    </row>
    <row r="741" spans="1:7" ht="20.25" customHeight="1">
      <c r="A741" s="415"/>
      <c r="B741" s="415"/>
      <c r="C741" s="415"/>
      <c r="D741" s="415"/>
    </row>
    <row r="742" spans="1:7" ht="14.25">
      <c r="A742" s="582" t="s">
        <v>275</v>
      </c>
      <c r="B742" s="582"/>
      <c r="C742" s="582"/>
    </row>
    <row r="743" spans="1:7" ht="14.25">
      <c r="A743" s="306" t="s">
        <v>276</v>
      </c>
      <c r="B743" s="306"/>
      <c r="C743" s="306"/>
    </row>
    <row r="744" spans="1:7" ht="15" thickBot="1">
      <c r="A744" s="582"/>
      <c r="B744" s="582"/>
      <c r="C744" s="582"/>
    </row>
    <row r="745" spans="1:7" ht="24.75" thickBot="1">
      <c r="A745" s="642" t="s">
        <v>277</v>
      </c>
      <c r="B745" s="643"/>
      <c r="C745" s="643"/>
      <c r="D745" s="644"/>
      <c r="E745" s="645" t="s">
        <v>263</v>
      </c>
      <c r="F745" s="646" t="s">
        <v>264</v>
      </c>
      <c r="G745" s="647"/>
    </row>
    <row r="746" spans="1:7" ht="14.25" customHeight="1" thickBot="1">
      <c r="A746" s="648" t="s">
        <v>278</v>
      </c>
      <c r="B746" s="649"/>
      <c r="C746" s="649"/>
      <c r="D746" s="650"/>
      <c r="E746" s="651">
        <f>SUM(E747:E754)</f>
        <v>0</v>
      </c>
      <c r="F746" s="651">
        <f>SUM(F747:F754)</f>
        <v>0</v>
      </c>
      <c r="G746" s="652"/>
    </row>
    <row r="747" spans="1:7">
      <c r="A747" s="653" t="s">
        <v>279</v>
      </c>
      <c r="B747" s="654"/>
      <c r="C747" s="654"/>
      <c r="D747" s="655"/>
      <c r="E747" s="656"/>
      <c r="F747" s="657"/>
      <c r="G747" s="260"/>
    </row>
    <row r="748" spans="1:7">
      <c r="A748" s="658" t="s">
        <v>280</v>
      </c>
      <c r="B748" s="659"/>
      <c r="C748" s="659"/>
      <c r="D748" s="660"/>
      <c r="E748" s="661"/>
      <c r="F748" s="662"/>
      <c r="G748" s="260"/>
    </row>
    <row r="749" spans="1:7">
      <c r="A749" s="658" t="s">
        <v>281</v>
      </c>
      <c r="B749" s="659"/>
      <c r="C749" s="659"/>
      <c r="D749" s="660"/>
      <c r="E749" s="661"/>
      <c r="F749" s="662"/>
      <c r="G749" s="260"/>
    </row>
    <row r="750" spans="1:7">
      <c r="A750" s="663" t="s">
        <v>282</v>
      </c>
      <c r="B750" s="664"/>
      <c r="C750" s="664"/>
      <c r="D750" s="665"/>
      <c r="E750" s="661"/>
      <c r="F750" s="662"/>
      <c r="G750" s="260"/>
    </row>
    <row r="751" spans="1:7">
      <c r="A751" s="658" t="s">
        <v>283</v>
      </c>
      <c r="B751" s="659"/>
      <c r="C751" s="659"/>
      <c r="D751" s="660"/>
      <c r="E751" s="661"/>
      <c r="F751" s="662"/>
      <c r="G751" s="260"/>
    </row>
    <row r="752" spans="1:7">
      <c r="A752" s="666" t="s">
        <v>284</v>
      </c>
      <c r="B752" s="667"/>
      <c r="C752" s="667"/>
      <c r="D752" s="668"/>
      <c r="E752" s="661"/>
      <c r="F752" s="662"/>
      <c r="G752" s="260"/>
    </row>
    <row r="753" spans="1:7">
      <c r="A753" s="666" t="s">
        <v>285</v>
      </c>
      <c r="B753" s="667"/>
      <c r="C753" s="667"/>
      <c r="D753" s="668"/>
      <c r="E753" s="661"/>
      <c r="F753" s="662"/>
      <c r="G753" s="260"/>
    </row>
    <row r="754" spans="1:7" ht="14.25" thickBot="1">
      <c r="A754" s="669" t="s">
        <v>286</v>
      </c>
      <c r="B754" s="670"/>
      <c r="C754" s="670"/>
      <c r="D754" s="671"/>
      <c r="E754" s="672"/>
      <c r="F754" s="673"/>
      <c r="G754" s="260"/>
    </row>
    <row r="755" spans="1:7" ht="14.25" thickBot="1">
      <c r="A755" s="648" t="s">
        <v>287</v>
      </c>
      <c r="B755" s="649"/>
      <c r="C755" s="649"/>
      <c r="D755" s="650"/>
      <c r="E755" s="674">
        <v>-14941.52</v>
      </c>
      <c r="F755" s="674">
        <v>11632.78</v>
      </c>
      <c r="G755" s="652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2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2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2"/>
    </row>
    <row r="759" spans="1:7" ht="14.25" thickBot="1">
      <c r="A759" s="675" t="s">
        <v>291</v>
      </c>
      <c r="B759" s="676"/>
      <c r="C759" s="676"/>
      <c r="D759" s="677"/>
      <c r="E759" s="651">
        <f>E760+E768+E771+E774</f>
        <v>0</v>
      </c>
      <c r="F759" s="651">
        <f>F760+F768+F771+F774</f>
        <v>0</v>
      </c>
      <c r="G759" s="652"/>
    </row>
    <row r="760" spans="1:7">
      <c r="A760" s="653" t="s">
        <v>292</v>
      </c>
      <c r="B760" s="654"/>
      <c r="C760" s="654"/>
      <c r="D760" s="655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6" t="s">
        <v>300</v>
      </c>
      <c r="B768" s="667"/>
      <c r="C768" s="667"/>
      <c r="D768" s="668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8" t="s">
        <v>303</v>
      </c>
      <c r="B771" s="659"/>
      <c r="C771" s="659"/>
      <c r="D771" s="660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8" t="s">
        <v>306</v>
      </c>
      <c r="B774" s="659"/>
      <c r="C774" s="659"/>
      <c r="D774" s="660"/>
      <c r="E774" s="688">
        <f>SUM(E775:E788)</f>
        <v>0</v>
      </c>
      <c r="F774" s="688">
        <f>SUM(F775:F788)</f>
        <v>0</v>
      </c>
      <c r="G774" s="260"/>
    </row>
    <row r="775" spans="1:7">
      <c r="A775" s="682" t="s">
        <v>307</v>
      </c>
      <c r="B775" s="683"/>
      <c r="C775" s="683"/>
      <c r="D775" s="684"/>
      <c r="E775" s="661"/>
      <c r="F775" s="662"/>
      <c r="G775" s="260"/>
    </row>
    <row r="776" spans="1:7">
      <c r="A776" s="682" t="s">
        <v>308</v>
      </c>
      <c r="B776" s="683"/>
      <c r="C776" s="683"/>
      <c r="D776" s="684"/>
      <c r="E776" s="661"/>
      <c r="F776" s="662"/>
      <c r="G776" s="260"/>
    </row>
    <row r="777" spans="1:7">
      <c r="A777" s="682" t="s">
        <v>309</v>
      </c>
      <c r="B777" s="683"/>
      <c r="C777" s="683"/>
      <c r="D777" s="684"/>
      <c r="E777" s="661"/>
      <c r="F777" s="662"/>
      <c r="G777" s="260"/>
    </row>
    <row r="778" spans="1:7">
      <c r="A778" s="682" t="s">
        <v>310</v>
      </c>
      <c r="B778" s="683"/>
      <c r="C778" s="683"/>
      <c r="D778" s="684"/>
      <c r="E778" s="661"/>
      <c r="F778" s="662"/>
      <c r="G778" s="260"/>
    </row>
    <row r="779" spans="1:7">
      <c r="A779" s="682" t="s">
        <v>311</v>
      </c>
      <c r="B779" s="683"/>
      <c r="C779" s="683"/>
      <c r="D779" s="684"/>
      <c r="E779" s="661"/>
      <c r="F779" s="662"/>
      <c r="G779" s="260"/>
    </row>
    <row r="780" spans="1:7">
      <c r="A780" s="682" t="s">
        <v>312</v>
      </c>
      <c r="B780" s="683"/>
      <c r="C780" s="683"/>
      <c r="D780" s="684"/>
      <c r="E780" s="661"/>
      <c r="F780" s="662"/>
      <c r="G780" s="260"/>
    </row>
    <row r="781" spans="1:7">
      <c r="A781" s="682" t="s">
        <v>313</v>
      </c>
      <c r="B781" s="683"/>
      <c r="C781" s="683"/>
      <c r="D781" s="684"/>
      <c r="E781" s="661"/>
      <c r="F781" s="662"/>
      <c r="G781" s="260"/>
    </row>
    <row r="782" spans="1:7">
      <c r="A782" s="682" t="s">
        <v>314</v>
      </c>
      <c r="B782" s="683"/>
      <c r="C782" s="683"/>
      <c r="D782" s="684"/>
      <c r="E782" s="661"/>
      <c r="F782" s="662"/>
      <c r="G782" s="260"/>
    </row>
    <row r="783" spans="1:7">
      <c r="A783" s="682" t="s">
        <v>315</v>
      </c>
      <c r="B783" s="683"/>
      <c r="C783" s="683"/>
      <c r="D783" s="684"/>
      <c r="E783" s="661"/>
      <c r="F783" s="662"/>
      <c r="G783" s="260"/>
    </row>
    <row r="784" spans="1:7">
      <c r="A784" s="689" t="s">
        <v>316</v>
      </c>
      <c r="B784" s="690"/>
      <c r="C784" s="690"/>
      <c r="D784" s="691"/>
      <c r="E784" s="661"/>
      <c r="F784" s="662"/>
      <c r="G784" s="260"/>
    </row>
    <row r="785" spans="1:7">
      <c r="A785" s="689" t="s">
        <v>317</v>
      </c>
      <c r="B785" s="690"/>
      <c r="C785" s="690"/>
      <c r="D785" s="691"/>
      <c r="E785" s="661"/>
      <c r="F785" s="662"/>
      <c r="G785" s="260"/>
    </row>
    <row r="786" spans="1:7">
      <c r="A786" s="689" t="s">
        <v>318</v>
      </c>
      <c r="B786" s="690"/>
      <c r="C786" s="690"/>
      <c r="D786" s="691"/>
      <c r="E786" s="661"/>
      <c r="F786" s="662"/>
      <c r="G786" s="260"/>
    </row>
    <row r="787" spans="1:7">
      <c r="A787" s="692" t="s">
        <v>319</v>
      </c>
      <c r="B787" s="693"/>
      <c r="C787" s="693"/>
      <c r="D787" s="694"/>
      <c r="E787" s="661"/>
      <c r="F787" s="662"/>
      <c r="G787" s="260"/>
    </row>
    <row r="788" spans="1:7" ht="14.25" thickBot="1">
      <c r="A788" s="695" t="s">
        <v>299</v>
      </c>
      <c r="B788" s="696"/>
      <c r="C788" s="696"/>
      <c r="D788" s="697"/>
      <c r="E788" s="661"/>
      <c r="F788" s="662"/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-14941.52</v>
      </c>
      <c r="F789" s="701">
        <f>SUM(F746+F755+F756+F757+F758+F759)</f>
        <v>11632.78</v>
      </c>
      <c r="G789" s="652"/>
    </row>
    <row r="790" spans="1:7">
      <c r="A790" s="702"/>
      <c r="B790" s="702"/>
      <c r="C790" s="702"/>
      <c r="D790" s="702"/>
      <c r="E790" s="702"/>
      <c r="F790" s="702"/>
      <c r="G790" s="652"/>
    </row>
    <row r="791" spans="1:7">
      <c r="A791" s="12" t="s">
        <v>321</v>
      </c>
      <c r="B791" s="151"/>
      <c r="C791" s="151"/>
      <c r="D791" s="151"/>
    </row>
    <row r="792" spans="1:7" ht="15.75" thickBot="1">
      <c r="A792" s="582"/>
      <c r="B792" s="582"/>
      <c r="C792" s="342"/>
    </row>
    <row r="793" spans="1:7" ht="31.35" customHeight="1">
      <c r="A793" s="703" t="s">
        <v>322</v>
      </c>
      <c r="B793" s="704"/>
      <c r="C793" s="705" t="s">
        <v>263</v>
      </c>
      <c r="D793" s="705" t="s">
        <v>264</v>
      </c>
    </row>
    <row r="794" spans="1:7" ht="14.45" customHeight="1" thickBot="1">
      <c r="A794" s="706"/>
      <c r="B794" s="707"/>
      <c r="C794" s="708"/>
      <c r="D794" s="708"/>
    </row>
    <row r="795" spans="1:7">
      <c r="A795" s="709" t="s">
        <v>323</v>
      </c>
      <c r="B795" s="710"/>
      <c r="C795" s="623">
        <v>142603</v>
      </c>
      <c r="D795" s="623">
        <v>45000</v>
      </c>
    </row>
    <row r="796" spans="1:7">
      <c r="A796" s="449" t="s">
        <v>324</v>
      </c>
      <c r="B796" s="450"/>
      <c r="C796" s="294"/>
      <c r="D796" s="238"/>
    </row>
    <row r="797" spans="1:7">
      <c r="A797" s="449" t="s">
        <v>325</v>
      </c>
      <c r="B797" s="450"/>
      <c r="C797" s="238">
        <v>596055.82999999996</v>
      </c>
      <c r="D797" s="238">
        <v>542582.75</v>
      </c>
    </row>
    <row r="798" spans="1:7" ht="29.45" customHeight="1">
      <c r="A798" s="452" t="s">
        <v>326</v>
      </c>
      <c r="B798" s="453"/>
      <c r="C798" s="294"/>
      <c r="D798" s="238"/>
    </row>
    <row r="799" spans="1:7" ht="42" customHeight="1">
      <c r="A799" s="452" t="s">
        <v>327</v>
      </c>
      <c r="B799" s="453"/>
      <c r="C799" s="294"/>
      <c r="D799" s="238"/>
    </row>
    <row r="800" spans="1:7" ht="29.45" customHeight="1">
      <c r="A800" s="452" t="s">
        <v>328</v>
      </c>
      <c r="B800" s="453"/>
      <c r="C800" s="238">
        <v>8657.68</v>
      </c>
      <c r="D800" s="238">
        <v>3918.84</v>
      </c>
    </row>
    <row r="801" spans="1:4" ht="14.1" customHeight="1">
      <c r="A801" s="452" t="s">
        <v>329</v>
      </c>
      <c r="B801" s="453"/>
      <c r="C801" s="294"/>
      <c r="D801" s="238"/>
    </row>
    <row r="802" spans="1:4" ht="21.75" customHeight="1">
      <c r="A802" s="573" t="s">
        <v>330</v>
      </c>
      <c r="B802" s="574"/>
      <c r="C802" s="294">
        <v>200</v>
      </c>
      <c r="D802" s="238">
        <v>196.8</v>
      </c>
    </row>
    <row r="803" spans="1:4" ht="33" customHeight="1">
      <c r="A803" s="452" t="s">
        <v>331</v>
      </c>
      <c r="B803" s="453"/>
      <c r="C803" s="711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2" t="s">
        <v>83</v>
      </c>
      <c r="B805" s="713"/>
      <c r="C805" s="714">
        <f>SUM(C795:C804)</f>
        <v>747516.51</v>
      </c>
      <c r="D805" s="714">
        <f>SUM(D795:D804)</f>
        <v>591698.39</v>
      </c>
    </row>
    <row r="807" spans="1:4" ht="15.6" customHeight="1">
      <c r="C807" s="715"/>
      <c r="D807" s="715"/>
    </row>
    <row r="808" spans="1:4" ht="15.6" customHeight="1">
      <c r="C808" s="715"/>
      <c r="D808" s="715"/>
    </row>
    <row r="835" spans="1:6" ht="14.25">
      <c r="A835" s="306" t="s">
        <v>332</v>
      </c>
      <c r="B835" s="306"/>
      <c r="C835" s="306"/>
    </row>
    <row r="836" spans="1:6" ht="15" thickBot="1">
      <c r="A836" s="582"/>
      <c r="B836" s="582"/>
      <c r="C836" s="582"/>
    </row>
    <row r="837" spans="1:6" ht="26.25" thickBot="1">
      <c r="A837" s="716" t="s">
        <v>333</v>
      </c>
      <c r="B837" s="717"/>
      <c r="C837" s="717"/>
      <c r="D837" s="718"/>
      <c r="E837" s="613" t="s">
        <v>263</v>
      </c>
      <c r="F837" s="344" t="s">
        <v>264</v>
      </c>
    </row>
    <row r="838" spans="1:6" ht="14.25" thickBot="1">
      <c r="A838" s="426" t="s">
        <v>334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335</v>
      </c>
      <c r="B839" s="723"/>
      <c r="C839" s="723"/>
      <c r="D839" s="724"/>
      <c r="E839" s="725"/>
      <c r="F839" s="726"/>
    </row>
    <row r="840" spans="1:6">
      <c r="A840" s="727" t="s">
        <v>336</v>
      </c>
      <c r="B840" s="728"/>
      <c r="C840" s="728"/>
      <c r="D840" s="729"/>
      <c r="E840" s="730"/>
      <c r="F840" s="731"/>
    </row>
    <row r="841" spans="1:6" ht="14.25" thickBot="1">
      <c r="A841" s="732" t="s">
        <v>337</v>
      </c>
      <c r="B841" s="733"/>
      <c r="C841" s="733"/>
      <c r="D841" s="734"/>
      <c r="E841" s="735"/>
      <c r="F841" s="736"/>
    </row>
    <row r="842" spans="1:6" ht="14.25" thickBot="1">
      <c r="A842" s="737" t="s">
        <v>338</v>
      </c>
      <c r="B842" s="738"/>
      <c r="C842" s="738"/>
      <c r="D842" s="739"/>
      <c r="E842" s="740"/>
      <c r="F842" s="741"/>
    </row>
    <row r="843" spans="1:6" ht="14.25" thickBot="1">
      <c r="A843" s="742" t="s">
        <v>339</v>
      </c>
      <c r="B843" s="743"/>
      <c r="C843" s="743"/>
      <c r="D843" s="744"/>
      <c r="E843" s="740">
        <f>E844+E845+E846+E847+E848+E849+E850+E851+E852+E853</f>
        <v>9953.17</v>
      </c>
      <c r="F843" s="740">
        <f>F844+F845+F846+F847+F848+F849+F850+F851+F852+F853</f>
        <v>6201.28</v>
      </c>
    </row>
    <row r="844" spans="1:6">
      <c r="A844" s="745" t="s">
        <v>340</v>
      </c>
      <c r="B844" s="746"/>
      <c r="C844" s="746"/>
      <c r="D844" s="747"/>
      <c r="E844" s="725"/>
      <c r="F844" s="725"/>
    </row>
    <row r="845" spans="1:6">
      <c r="A845" s="748" t="s">
        <v>341</v>
      </c>
      <c r="B845" s="749"/>
      <c r="C845" s="749"/>
      <c r="D845" s="750"/>
      <c r="E845" s="730"/>
      <c r="F845" s="730"/>
    </row>
    <row r="846" spans="1:6">
      <c r="A846" s="748" t="s">
        <v>342</v>
      </c>
      <c r="B846" s="749"/>
      <c r="C846" s="749"/>
      <c r="D846" s="750"/>
      <c r="E846" s="730"/>
      <c r="F846" s="730"/>
    </row>
    <row r="847" spans="1:6">
      <c r="A847" s="748" t="s">
        <v>343</v>
      </c>
      <c r="B847" s="749"/>
      <c r="C847" s="749"/>
      <c r="D847" s="750"/>
      <c r="E847" s="730"/>
      <c r="F847" s="731"/>
    </row>
    <row r="848" spans="1:6">
      <c r="A848" s="748" t="s">
        <v>344</v>
      </c>
      <c r="B848" s="749"/>
      <c r="C848" s="749"/>
      <c r="D848" s="750"/>
      <c r="E848" s="730"/>
      <c r="F848" s="731"/>
    </row>
    <row r="849" spans="1:6">
      <c r="A849" s="748" t="s">
        <v>345</v>
      </c>
      <c r="B849" s="749"/>
      <c r="C849" s="749"/>
      <c r="D849" s="750"/>
      <c r="E849" s="751"/>
      <c r="F849" s="752"/>
    </row>
    <row r="850" spans="1:6">
      <c r="A850" s="748" t="s">
        <v>346</v>
      </c>
      <c r="B850" s="749"/>
      <c r="C850" s="749"/>
      <c r="D850" s="750"/>
      <c r="E850" s="751"/>
      <c r="F850" s="752"/>
    </row>
    <row r="851" spans="1:6" ht="26.1" customHeight="1">
      <c r="A851" s="727" t="s">
        <v>347</v>
      </c>
      <c r="B851" s="728"/>
      <c r="C851" s="728"/>
      <c r="D851" s="729"/>
      <c r="E851" s="730"/>
      <c r="F851" s="731"/>
    </row>
    <row r="852" spans="1:6" ht="54.6" customHeight="1">
      <c r="A852" s="727" t="s">
        <v>348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349</v>
      </c>
      <c r="B853" s="733"/>
      <c r="C853" s="733"/>
      <c r="D853" s="734"/>
      <c r="E853" s="752">
        <v>9953.17</v>
      </c>
      <c r="F853" s="752">
        <v>6201.28</v>
      </c>
    </row>
    <row r="854" spans="1:6" ht="14.25" thickBot="1">
      <c r="A854" s="753" t="s">
        <v>83</v>
      </c>
      <c r="B854" s="754"/>
      <c r="C854" s="754"/>
      <c r="D854" s="755"/>
      <c r="E854" s="420">
        <f>SUM(E838+E842+E843)</f>
        <v>9953.17</v>
      </c>
      <c r="F854" s="420">
        <f>SUM(F838+F842+F843)</f>
        <v>6201.28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2"/>
      <c r="B879" s="582"/>
      <c r="C879" s="342"/>
      <c r="D879" s="342"/>
    </row>
    <row r="880" spans="1:6" ht="26.25" thickBot="1">
      <c r="A880" s="265" t="s">
        <v>351</v>
      </c>
      <c r="B880" s="266"/>
      <c r="C880" s="266"/>
      <c r="D880" s="267"/>
      <c r="E880" s="613" t="s">
        <v>263</v>
      </c>
      <c r="F880" s="344" t="s">
        <v>264</v>
      </c>
    </row>
    <row r="881" spans="1:6" ht="41.25" customHeight="1" thickBot="1">
      <c r="A881" s="756" t="s">
        <v>352</v>
      </c>
      <c r="B881" s="757"/>
      <c r="C881" s="757"/>
      <c r="D881" s="758"/>
      <c r="E881" s="759"/>
      <c r="F881" s="759"/>
    </row>
    <row r="882" spans="1:6" ht="14.25" thickBot="1">
      <c r="A882" s="426" t="s">
        <v>353</v>
      </c>
      <c r="B882" s="719"/>
      <c r="C882" s="719"/>
      <c r="D882" s="720"/>
      <c r="E882" s="760">
        <f>SUM(E883+E884+E888)</f>
        <v>50</v>
      </c>
      <c r="F882" s="760">
        <f>SUM(F883+F884+F888)</f>
        <v>0</v>
      </c>
    </row>
    <row r="883" spans="1:6">
      <c r="A883" s="761" t="s">
        <v>354</v>
      </c>
      <c r="B883" s="762"/>
      <c r="C883" s="762"/>
      <c r="D883" s="763"/>
      <c r="E883" s="764"/>
      <c r="F883" s="764"/>
    </row>
    <row r="884" spans="1:6">
      <c r="A884" s="321" t="s">
        <v>355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2" t="s">
        <v>356</v>
      </c>
      <c r="B885" s="768"/>
      <c r="C885" s="768"/>
      <c r="D885" s="472"/>
      <c r="E885" s="294"/>
      <c r="F885" s="294"/>
    </row>
    <row r="886" spans="1:6">
      <c r="A886" s="332" t="s">
        <v>357</v>
      </c>
      <c r="B886" s="768"/>
      <c r="C886" s="768"/>
      <c r="D886" s="472"/>
      <c r="E886" s="294"/>
      <c r="F886" s="294"/>
    </row>
    <row r="887" spans="1:6">
      <c r="A887" s="332" t="s">
        <v>358</v>
      </c>
      <c r="B887" s="768"/>
      <c r="C887" s="768"/>
      <c r="D887" s="472"/>
      <c r="E887" s="294"/>
      <c r="F887" s="294"/>
    </row>
    <row r="888" spans="1:6">
      <c r="A888" s="473" t="s">
        <v>359</v>
      </c>
      <c r="B888" s="769"/>
      <c r="C888" s="769"/>
      <c r="D888" s="474"/>
      <c r="E888" s="770">
        <f>E889+E890+E891+E892+E893</f>
        <v>50</v>
      </c>
      <c r="F888" s="770">
        <f>F889+F890+F891+F892+F893</f>
        <v>0</v>
      </c>
    </row>
    <row r="889" spans="1:6">
      <c r="A889" s="332" t="s">
        <v>360</v>
      </c>
      <c r="B889" s="768"/>
      <c r="C889" s="768"/>
      <c r="D889" s="472"/>
      <c r="E889" s="294"/>
      <c r="F889" s="294"/>
    </row>
    <row r="890" spans="1:6">
      <c r="A890" s="332" t="s">
        <v>361</v>
      </c>
      <c r="B890" s="768"/>
      <c r="C890" s="768"/>
      <c r="D890" s="472"/>
      <c r="E890" s="294"/>
      <c r="F890" s="294"/>
    </row>
    <row r="891" spans="1:6">
      <c r="A891" s="332" t="s">
        <v>362</v>
      </c>
      <c r="B891" s="768"/>
      <c r="C891" s="768"/>
      <c r="D891" s="472"/>
      <c r="E891" s="294"/>
      <c r="F891" s="294"/>
    </row>
    <row r="892" spans="1:6">
      <c r="A892" s="332" t="s">
        <v>363</v>
      </c>
      <c r="B892" s="768"/>
      <c r="C892" s="768"/>
      <c r="D892" s="472"/>
      <c r="E892" s="294"/>
      <c r="F892" s="294"/>
    </row>
    <row r="893" spans="1:6" ht="65.45" customHeight="1" thickBot="1">
      <c r="A893" s="771" t="s">
        <v>364</v>
      </c>
      <c r="B893" s="772"/>
      <c r="C893" s="772"/>
      <c r="D893" s="773"/>
      <c r="E893" s="774">
        <v>50</v>
      </c>
      <c r="F893" s="774"/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50</v>
      </c>
      <c r="F894" s="778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87"/>
      <c r="F924" s="787"/>
    </row>
    <row r="925" spans="1:6" ht="14.25" thickBot="1">
      <c r="A925" s="788" t="s">
        <v>368</v>
      </c>
      <c r="B925" s="789"/>
      <c r="C925" s="789"/>
      <c r="D925" s="790"/>
      <c r="E925" s="760">
        <f>SUM(E926:E927)</f>
        <v>17367.739999999998</v>
      </c>
      <c r="F925" s="760">
        <f>SUM(F926:F927)</f>
        <v>11426.8</v>
      </c>
    </row>
    <row r="926" spans="1:6" ht="22.5" customHeight="1">
      <c r="A926" s="791" t="s">
        <v>369</v>
      </c>
      <c r="B926" s="792"/>
      <c r="C926" s="792"/>
      <c r="D926" s="793"/>
      <c r="E926" s="794">
        <v>10642.39</v>
      </c>
      <c r="F926" s="794">
        <v>11426.8</v>
      </c>
    </row>
    <row r="927" spans="1:6" ht="15.75" customHeight="1" thickBot="1">
      <c r="A927" s="795" t="s">
        <v>370</v>
      </c>
      <c r="B927" s="796"/>
      <c r="C927" s="796"/>
      <c r="D927" s="797"/>
      <c r="E927" s="798">
        <v>6725.35</v>
      </c>
      <c r="F927" s="798"/>
    </row>
    <row r="928" spans="1:6">
      <c r="A928" s="799" t="s">
        <v>371</v>
      </c>
      <c r="B928" s="800"/>
      <c r="C928" s="800"/>
      <c r="D928" s="801"/>
      <c r="E928" s="802">
        <f>SUM(E929:E935)</f>
        <v>3256</v>
      </c>
      <c r="F928" s="802">
        <f>SUM(F929:F935)</f>
        <v>8819.7099999999991</v>
      </c>
    </row>
    <row r="929" spans="1:6">
      <c r="A929" s="803" t="s">
        <v>372</v>
      </c>
      <c r="B929" s="804"/>
      <c r="C929" s="804"/>
      <c r="D929" s="805"/>
      <c r="E929" s="770"/>
      <c r="F929" s="770"/>
    </row>
    <row r="930" spans="1:6">
      <c r="A930" s="803" t="s">
        <v>373</v>
      </c>
      <c r="B930" s="804"/>
      <c r="C930" s="804"/>
      <c r="D930" s="805"/>
      <c r="E930" s="294"/>
      <c r="F930" s="294"/>
    </row>
    <row r="931" spans="1:6">
      <c r="A931" s="806" t="s">
        <v>374</v>
      </c>
      <c r="B931" s="807"/>
      <c r="C931" s="807"/>
      <c r="D931" s="808"/>
      <c r="E931" s="794">
        <v>3256</v>
      </c>
      <c r="F931" s="794">
        <v>8819.7099999999991</v>
      </c>
    </row>
    <row r="932" spans="1:6">
      <c r="A932" s="809" t="s">
        <v>375</v>
      </c>
      <c r="B932" s="810"/>
      <c r="C932" s="810"/>
      <c r="D932" s="811"/>
      <c r="E932" s="294"/>
      <c r="F932" s="294"/>
    </row>
    <row r="933" spans="1:6">
      <c r="A933" s="809" t="s">
        <v>376</v>
      </c>
      <c r="B933" s="810"/>
      <c r="C933" s="810"/>
      <c r="D933" s="811"/>
      <c r="E933" s="798"/>
      <c r="F933" s="798"/>
    </row>
    <row r="934" spans="1:6">
      <c r="A934" s="809" t="s">
        <v>377</v>
      </c>
      <c r="B934" s="810"/>
      <c r="C934" s="810"/>
      <c r="D934" s="811"/>
      <c r="E934" s="798"/>
      <c r="F934" s="798"/>
    </row>
    <row r="935" spans="1:6" ht="14.25" thickBot="1">
      <c r="A935" s="812" t="s">
        <v>135</v>
      </c>
      <c r="B935" s="813"/>
      <c r="C935" s="813"/>
      <c r="D935" s="814"/>
      <c r="E935" s="798"/>
      <c r="F935" s="798"/>
    </row>
    <row r="936" spans="1:6" ht="16.5" thickBot="1">
      <c r="A936" s="712" t="s">
        <v>83</v>
      </c>
      <c r="B936" s="815"/>
      <c r="C936" s="815"/>
      <c r="D936" s="713"/>
      <c r="E936" s="816">
        <f>SUM(E924+E925+E928)</f>
        <v>20623.739999999998</v>
      </c>
      <c r="F936" s="816">
        <f>SUM(F924+F925+F928)</f>
        <v>20246.509999999998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6" t="s">
        <v>378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4" t="s">
        <v>264</v>
      </c>
    </row>
    <row r="942" spans="1:6" ht="14.25" thickBot="1">
      <c r="A942" s="426" t="s">
        <v>368</v>
      </c>
      <c r="B942" s="719"/>
      <c r="C942" s="719"/>
      <c r="D942" s="720"/>
      <c r="E942" s="760">
        <f>E943+E944</f>
        <v>0</v>
      </c>
      <c r="F942" s="760">
        <f>F943+F944</f>
        <v>0</v>
      </c>
    </row>
    <row r="943" spans="1:6">
      <c r="A943" s="745" t="s">
        <v>379</v>
      </c>
      <c r="B943" s="746"/>
      <c r="C943" s="746"/>
      <c r="D943" s="747"/>
      <c r="E943" s="819"/>
      <c r="F943" s="820"/>
    </row>
    <row r="944" spans="1:6" ht="14.25" thickBot="1">
      <c r="A944" s="821" t="s">
        <v>380</v>
      </c>
      <c r="B944" s="822"/>
      <c r="C944" s="822"/>
      <c r="D944" s="823"/>
      <c r="E944" s="774"/>
      <c r="F944" s="824"/>
    </row>
    <row r="945" spans="1:6" ht="14.25" thickBot="1">
      <c r="A945" s="426" t="s">
        <v>381</v>
      </c>
      <c r="B945" s="719"/>
      <c r="C945" s="719"/>
      <c r="D945" s="720"/>
      <c r="E945" s="760">
        <f>SUM(E946:E951)</f>
        <v>10642.390000000001</v>
      </c>
      <c r="F945" s="760">
        <f>SUM(F946:F951)</f>
        <v>11426.8</v>
      </c>
    </row>
    <row r="946" spans="1:6">
      <c r="A946" s="748" t="s">
        <v>382</v>
      </c>
      <c r="B946" s="749"/>
      <c r="C946" s="749"/>
      <c r="D946" s="750"/>
      <c r="E946" s="294"/>
      <c r="F946" s="294"/>
    </row>
    <row r="947" spans="1:6">
      <c r="A947" s="727" t="s">
        <v>383</v>
      </c>
      <c r="B947" s="728"/>
      <c r="C947" s="728"/>
      <c r="D947" s="729"/>
      <c r="E947" s="294"/>
      <c r="F947" s="294"/>
    </row>
    <row r="948" spans="1:6">
      <c r="A948" s="727" t="s">
        <v>384</v>
      </c>
      <c r="B948" s="728"/>
      <c r="C948" s="728"/>
      <c r="D948" s="729"/>
      <c r="E948" s="798">
        <v>10305.02</v>
      </c>
      <c r="F948" s="798">
        <v>11426.8</v>
      </c>
    </row>
    <row r="949" spans="1:6">
      <c r="A949" s="727" t="s">
        <v>385</v>
      </c>
      <c r="B949" s="728"/>
      <c r="C949" s="728"/>
      <c r="D949" s="729"/>
      <c r="E949" s="798"/>
      <c r="F949" s="798"/>
    </row>
    <row r="950" spans="1:6">
      <c r="A950" s="727" t="s">
        <v>386</v>
      </c>
      <c r="B950" s="728"/>
      <c r="C950" s="728"/>
      <c r="D950" s="729"/>
      <c r="E950" s="798">
        <v>337.37</v>
      </c>
      <c r="F950" s="798"/>
    </row>
    <row r="951" spans="1:6" ht="14.25" thickBot="1">
      <c r="A951" s="825" t="s">
        <v>135</v>
      </c>
      <c r="B951" s="826"/>
      <c r="C951" s="826"/>
      <c r="D951" s="827"/>
      <c r="E951" s="798"/>
      <c r="F951" s="798"/>
    </row>
    <row r="952" spans="1:6" ht="14.25" thickBot="1">
      <c r="A952" s="440"/>
      <c r="B952" s="828"/>
      <c r="C952" s="828"/>
      <c r="D952" s="441"/>
      <c r="E952" s="420">
        <f>SUM(E942+E945)</f>
        <v>10642.390000000001</v>
      </c>
      <c r="F952" s="420">
        <f>SUM(F942+F945)</f>
        <v>11426.8</v>
      </c>
    </row>
    <row r="968" spans="1:6" ht="15.75">
      <c r="A968" s="829" t="s">
        <v>387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45" customHeight="1" thickBot="1">
      <c r="A970" s="831" t="s">
        <v>388</v>
      </c>
      <c r="B970" s="832"/>
      <c r="C970" s="362" t="s">
        <v>389</v>
      </c>
      <c r="D970" s="833"/>
      <c r="E970" s="833"/>
      <c r="F970" s="363"/>
    </row>
    <row r="971" spans="1:6" ht="14.25" thickBot="1">
      <c r="A971" s="834"/>
      <c r="B971" s="835"/>
      <c r="C971" s="836" t="s">
        <v>390</v>
      </c>
      <c r="D971" s="837" t="s">
        <v>391</v>
      </c>
      <c r="E971" s="838" t="s">
        <v>265</v>
      </c>
      <c r="F971" s="837" t="s">
        <v>268</v>
      </c>
    </row>
    <row r="972" spans="1:6">
      <c r="A972" s="839" t="s">
        <v>392</v>
      </c>
      <c r="B972" s="347"/>
      <c r="C972" s="840">
        <f>SUM(C973:C973)</f>
        <v>0</v>
      </c>
      <c r="D972" s="840">
        <f t="shared" ref="D972:F972" si="22">SUM(D973:D973)</f>
        <v>0</v>
      </c>
      <c r="E972" s="840">
        <f t="shared" si="22"/>
        <v>0</v>
      </c>
      <c r="F972" s="840">
        <f t="shared" si="22"/>
        <v>0</v>
      </c>
    </row>
    <row r="973" spans="1:6">
      <c r="A973" s="841" t="s">
        <v>393</v>
      </c>
      <c r="B973" s="351"/>
      <c r="C973" s="296"/>
      <c r="D973" s="237"/>
      <c r="E973" s="236"/>
      <c r="F973" s="237"/>
    </row>
    <row r="974" spans="1:6">
      <c r="A974" s="841" t="s">
        <v>393</v>
      </c>
      <c r="B974" s="351"/>
      <c r="C974" s="296"/>
      <c r="D974" s="237"/>
      <c r="E974" s="236"/>
      <c r="F974" s="237"/>
    </row>
    <row r="975" spans="1:6">
      <c r="A975" s="841" t="s">
        <v>393</v>
      </c>
      <c r="B975" s="351"/>
      <c r="C975" s="296"/>
      <c r="D975" s="237"/>
      <c r="E975" s="236"/>
      <c r="F975" s="237"/>
    </row>
    <row r="976" spans="1:6">
      <c r="A976" s="842" t="s">
        <v>394</v>
      </c>
      <c r="B976" s="453"/>
      <c r="C976" s="296"/>
      <c r="D976" s="237"/>
      <c r="E976" s="236"/>
      <c r="F976" s="237"/>
    </row>
    <row r="977" spans="1:6" ht="14.25" thickBot="1">
      <c r="A977" s="843" t="s">
        <v>395</v>
      </c>
      <c r="B977" s="369"/>
      <c r="C977" s="844"/>
      <c r="D977" s="243"/>
      <c r="E977" s="242"/>
      <c r="F977" s="243"/>
    </row>
    <row r="978" spans="1:6" ht="14.25" thickBot="1">
      <c r="A978" s="845" t="s">
        <v>136</v>
      </c>
      <c r="B978" s="846"/>
      <c r="C978" s="847">
        <f>C972+C976+C977</f>
        <v>0</v>
      </c>
      <c r="D978" s="847">
        <f t="shared" ref="D978:F978" si="23">D972+D976+D977</f>
        <v>0</v>
      </c>
      <c r="E978" s="847">
        <f t="shared" si="23"/>
        <v>0</v>
      </c>
      <c r="F978" s="847">
        <f t="shared" si="23"/>
        <v>0</v>
      </c>
    </row>
    <row r="981" spans="1:6" ht="30" customHeight="1">
      <c r="A981" s="212" t="s">
        <v>396</v>
      </c>
      <c r="B981" s="212"/>
      <c r="C981" s="212"/>
      <c r="D981" s="212"/>
      <c r="E981" s="848"/>
      <c r="F981" s="848"/>
    </row>
    <row r="983" spans="1:6" ht="15">
      <c r="A983" s="306" t="s">
        <v>397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849" t="s">
        <v>32</v>
      </c>
      <c r="B985" s="222"/>
      <c r="C985" s="311" t="s">
        <v>398</v>
      </c>
      <c r="D985" s="311" t="s">
        <v>399</v>
      </c>
    </row>
    <row r="986" spans="1:6" ht="14.25" thickBot="1">
      <c r="A986" s="487" t="s">
        <v>400</v>
      </c>
      <c r="B986" s="850"/>
      <c r="C986" s="851">
        <v>77</v>
      </c>
      <c r="D986" s="852">
        <v>81</v>
      </c>
    </row>
    <row r="989" spans="1:6" ht="24" customHeight="1">
      <c r="A989" s="306" t="s">
        <v>401</v>
      </c>
      <c r="B989" s="306"/>
      <c r="C989" s="306"/>
      <c r="D989" s="306"/>
      <c r="E989" s="306"/>
      <c r="F989" s="306"/>
    </row>
    <row r="990" spans="1:6" ht="16.5" thickBot="1">
      <c r="A990" s="260"/>
      <c r="B990" s="436"/>
      <c r="C990" s="436"/>
      <c r="D990" s="260"/>
      <c r="E990" s="260"/>
    </row>
    <row r="991" spans="1:6" ht="51.75" thickBot="1">
      <c r="A991" s="836" t="s">
        <v>402</v>
      </c>
      <c r="B991" s="837" t="s">
        <v>403</v>
      </c>
      <c r="C991" s="837" t="s">
        <v>151</v>
      </c>
      <c r="D991" s="220" t="s">
        <v>404</v>
      </c>
      <c r="E991" s="219" t="s">
        <v>405</v>
      </c>
    </row>
    <row r="992" spans="1:6">
      <c r="A992" s="853" t="s">
        <v>80</v>
      </c>
      <c r="B992" s="252" t="s">
        <v>406</v>
      </c>
      <c r="C992" s="252"/>
      <c r="D992" s="252" t="s">
        <v>406</v>
      </c>
      <c r="E992" s="252" t="s">
        <v>406</v>
      </c>
    </row>
    <row r="993" spans="1:5">
      <c r="A993" s="854" t="s">
        <v>81</v>
      </c>
      <c r="B993" s="237"/>
      <c r="C993" s="237"/>
      <c r="D993" s="236"/>
      <c r="E993" s="237"/>
    </row>
    <row r="994" spans="1:5">
      <c r="A994" s="854" t="s">
        <v>407</v>
      </c>
      <c r="B994" s="237"/>
      <c r="C994" s="237"/>
      <c r="D994" s="236"/>
      <c r="E994" s="237"/>
    </row>
    <row r="995" spans="1:5">
      <c r="A995" s="854" t="s">
        <v>408</v>
      </c>
      <c r="B995" s="237"/>
      <c r="C995" s="237"/>
      <c r="D995" s="236"/>
      <c r="E995" s="237"/>
    </row>
    <row r="996" spans="1:5">
      <c r="A996" s="854" t="s">
        <v>409</v>
      </c>
      <c r="B996" s="237"/>
      <c r="C996" s="237"/>
      <c r="D996" s="236"/>
      <c r="E996" s="237"/>
    </row>
    <row r="997" spans="1:5">
      <c r="A997" s="854" t="s">
        <v>410</v>
      </c>
      <c r="B997" s="237"/>
      <c r="C997" s="237"/>
      <c r="D997" s="236"/>
      <c r="E997" s="237"/>
    </row>
    <row r="998" spans="1:5">
      <c r="A998" s="854" t="s">
        <v>411</v>
      </c>
      <c r="B998" s="237"/>
      <c r="C998" s="237"/>
      <c r="D998" s="236"/>
      <c r="E998" s="237"/>
    </row>
    <row r="999" spans="1:5" ht="14.25" thickBot="1">
      <c r="A999" s="855" t="s">
        <v>412</v>
      </c>
      <c r="B999" s="620"/>
      <c r="C999" s="620"/>
      <c r="D999" s="856"/>
      <c r="E999" s="620"/>
    </row>
    <row r="1010" spans="1:5" ht="14.25">
      <c r="A1010" s="582" t="s">
        <v>413</v>
      </c>
      <c r="B1010" s="857"/>
      <c r="C1010" s="857"/>
      <c r="D1010" s="857"/>
      <c r="E1010" s="857"/>
    </row>
    <row r="1011" spans="1:5" ht="16.5" thickBot="1">
      <c r="A1011" s="260"/>
      <c r="B1011" s="436"/>
      <c r="C1011" s="436"/>
      <c r="D1011" s="260"/>
      <c r="E1011" s="260"/>
    </row>
    <row r="1012" spans="1:5" ht="63.75" thickBot="1">
      <c r="A1012" s="858" t="s">
        <v>402</v>
      </c>
      <c r="B1012" s="859" t="s">
        <v>403</v>
      </c>
      <c r="C1012" s="859" t="s">
        <v>151</v>
      </c>
      <c r="D1012" s="860" t="s">
        <v>414</v>
      </c>
      <c r="E1012" s="861" t="s">
        <v>405</v>
      </c>
    </row>
    <row r="1013" spans="1:5">
      <c r="A1013" s="853" t="s">
        <v>80</v>
      </c>
      <c r="B1013" s="252" t="s">
        <v>406</v>
      </c>
      <c r="C1013" s="252"/>
      <c r="D1013" s="253" t="s">
        <v>406</v>
      </c>
      <c r="E1013" s="252" t="s">
        <v>406</v>
      </c>
    </row>
    <row r="1014" spans="1:5">
      <c r="A1014" s="854" t="s">
        <v>81</v>
      </c>
      <c r="B1014" s="237"/>
      <c r="C1014" s="237"/>
      <c r="D1014" s="236"/>
      <c r="E1014" s="237"/>
    </row>
    <row r="1015" spans="1:5">
      <c r="A1015" s="854" t="s">
        <v>407</v>
      </c>
      <c r="B1015" s="237"/>
      <c r="C1015" s="237"/>
      <c r="D1015" s="236"/>
      <c r="E1015" s="237"/>
    </row>
    <row r="1016" spans="1:5">
      <c r="A1016" s="854" t="s">
        <v>408</v>
      </c>
      <c r="B1016" s="237"/>
      <c r="C1016" s="237"/>
      <c r="D1016" s="236"/>
      <c r="E1016" s="237"/>
    </row>
    <row r="1017" spans="1:5">
      <c r="A1017" s="854" t="s">
        <v>409</v>
      </c>
      <c r="B1017" s="237"/>
      <c r="C1017" s="237"/>
      <c r="D1017" s="236"/>
      <c r="E1017" s="237"/>
    </row>
    <row r="1018" spans="1:5">
      <c r="A1018" s="854" t="s">
        <v>410</v>
      </c>
      <c r="B1018" s="237"/>
      <c r="C1018" s="237"/>
      <c r="D1018" s="236"/>
      <c r="E1018" s="237"/>
    </row>
    <row r="1019" spans="1:5">
      <c r="A1019" s="854" t="s">
        <v>411</v>
      </c>
      <c r="B1019" s="237"/>
      <c r="C1019" s="237"/>
      <c r="D1019" s="236"/>
      <c r="E1019" s="237"/>
    </row>
    <row r="1020" spans="1:5" ht="14.25" thickBot="1">
      <c r="A1020" s="855" t="s">
        <v>412</v>
      </c>
      <c r="B1020" s="620"/>
      <c r="C1020" s="620"/>
      <c r="D1020" s="856"/>
      <c r="E1020" s="620"/>
    </row>
    <row r="1028" spans="1:7" ht="15">
      <c r="A1028" s="862"/>
      <c r="B1028" s="862"/>
      <c r="C1028" s="863"/>
      <c r="D1028" s="864"/>
      <c r="E1028" s="862"/>
      <c r="F1028" s="862"/>
    </row>
    <row r="1029" spans="1:7" ht="15">
      <c r="A1029" s="865" t="s">
        <v>415</v>
      </c>
      <c r="B1029" s="865"/>
      <c r="C1029" s="863">
        <v>45373</v>
      </c>
      <c r="D1029" s="863"/>
      <c r="E1029" s="865"/>
      <c r="F1029" s="864" t="s">
        <v>416</v>
      </c>
      <c r="G1029" s="864"/>
    </row>
    <row r="1030" spans="1:7" ht="15">
      <c r="A1030" s="865" t="s">
        <v>417</v>
      </c>
      <c r="B1030" s="342"/>
      <c r="C1030" s="864" t="s">
        <v>418</v>
      </c>
      <c r="D1030" s="866"/>
      <c r="E1030" s="865"/>
      <c r="F1030" s="864" t="s">
        <v>419</v>
      </c>
      <c r="G1030" s="864"/>
    </row>
  </sheetData>
  <mergeCells count="417">
    <mergeCell ref="C1029:D1029"/>
    <mergeCell ref="F1029:G1029"/>
    <mergeCell ref="C1030:D1030"/>
    <mergeCell ref="F1030:G1030"/>
    <mergeCell ref="A978:B978"/>
    <mergeCell ref="A981:F981"/>
    <mergeCell ref="A983:D983"/>
    <mergeCell ref="A986:B986"/>
    <mergeCell ref="A989:F989"/>
    <mergeCell ref="C1028:D1028"/>
    <mergeCell ref="A972:B972"/>
    <mergeCell ref="A973:B973"/>
    <mergeCell ref="A974:B974"/>
    <mergeCell ref="A975:B975"/>
    <mergeCell ref="A976:B976"/>
    <mergeCell ref="A977:B977"/>
    <mergeCell ref="A950:D950"/>
    <mergeCell ref="A951:D951"/>
    <mergeCell ref="A952:D952"/>
    <mergeCell ref="A968:F968"/>
    <mergeCell ref="A970:B971"/>
    <mergeCell ref="C970:F970"/>
    <mergeCell ref="A944:D944"/>
    <mergeCell ref="A945:D945"/>
    <mergeCell ref="A946:D946"/>
    <mergeCell ref="A947:D947"/>
    <mergeCell ref="A948:D948"/>
    <mergeCell ref="A949:D949"/>
    <mergeCell ref="A935:D935"/>
    <mergeCell ref="A936:D936"/>
    <mergeCell ref="A939:C939"/>
    <mergeCell ref="A941:D941"/>
    <mergeCell ref="A942:D942"/>
    <mergeCell ref="A943:D943"/>
    <mergeCell ref="A929:D929"/>
    <mergeCell ref="A930:D930"/>
    <mergeCell ref="A931:D931"/>
    <mergeCell ref="A932:D932"/>
    <mergeCell ref="A933:D933"/>
    <mergeCell ref="A934:D934"/>
    <mergeCell ref="A923:D923"/>
    <mergeCell ref="A924:D924"/>
    <mergeCell ref="A925:D925"/>
    <mergeCell ref="A926:D926"/>
    <mergeCell ref="A927:D927"/>
    <mergeCell ref="A928:D928"/>
    <mergeCell ref="A889:D889"/>
    <mergeCell ref="A890:D890"/>
    <mergeCell ref="A891:D891"/>
    <mergeCell ref="A892:D892"/>
    <mergeCell ref="A893:D893"/>
    <mergeCell ref="A894:D894"/>
    <mergeCell ref="A883:D883"/>
    <mergeCell ref="A884:D884"/>
    <mergeCell ref="A885:D885"/>
    <mergeCell ref="A886:D886"/>
    <mergeCell ref="A887:D887"/>
    <mergeCell ref="A888:D888"/>
    <mergeCell ref="A853:D853"/>
    <mergeCell ref="A854:D854"/>
    <mergeCell ref="A878:D878"/>
    <mergeCell ref="A880:D880"/>
    <mergeCell ref="A881:D881"/>
    <mergeCell ref="A882:D882"/>
    <mergeCell ref="A847:D847"/>
    <mergeCell ref="A848:D848"/>
    <mergeCell ref="A849:D849"/>
    <mergeCell ref="A850:D850"/>
    <mergeCell ref="A851:D851"/>
    <mergeCell ref="A852:D852"/>
    <mergeCell ref="A841:D841"/>
    <mergeCell ref="A842:D842"/>
    <mergeCell ref="A843:D843"/>
    <mergeCell ref="A844:D844"/>
    <mergeCell ref="A845:D845"/>
    <mergeCell ref="A846:D846"/>
    <mergeCell ref="D807:D808"/>
    <mergeCell ref="A835:C835"/>
    <mergeCell ref="A837:D837"/>
    <mergeCell ref="A838:D838"/>
    <mergeCell ref="A839:D839"/>
    <mergeCell ref="A840:D840"/>
    <mergeCell ref="A801:B801"/>
    <mergeCell ref="A802:B802"/>
    <mergeCell ref="A803:B803"/>
    <mergeCell ref="A804:B804"/>
    <mergeCell ref="A805:B805"/>
    <mergeCell ref="C807:C808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&amp;CDzielnicowe Biuro.Finansów Oświaty - Wola m.st. Warszawa, ul.Rogalińska 2, 01-206 Warszawa
Informacja dodatkowa do sprawozdania finansowego za rok obrotowy zakończony 31 grudnia 2023 r.
II. Dodatkowe informacje i objaśnienia</oddHeader>
  </headerFooter>
  <rowBreaks count="24" manualBreakCount="24">
    <brk id="45" max="16383" man="1"/>
    <brk id="86" max="9" man="1"/>
    <brk id="124" max="16383" man="1"/>
    <brk id="167" max="16383" man="1"/>
    <brk id="212" max="16383" man="1"/>
    <brk id="245" max="16383" man="1"/>
    <brk id="287" max="9" man="1"/>
    <brk id="324" max="16383" man="1"/>
    <brk id="371" max="16383" man="1"/>
    <brk id="413" max="16383" man="1"/>
    <brk id="454" max="16383" man="1"/>
    <brk id="492" max="16383" man="1"/>
    <brk id="534" max="16383" man="1"/>
    <brk id="572" max="16383" man="1"/>
    <brk id="621" max="16383" man="1"/>
    <brk id="673" max="16383" man="1"/>
    <brk id="697" max="16383" man="1"/>
    <brk id="740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DBFO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2024-04-18T11:18:00Z</dcterms:created>
  <dcterms:modified xsi:type="dcterms:W3CDTF">2024-04-18T11:18:00Z</dcterms:modified>
</cp:coreProperties>
</file>