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FB163D6-D383-4D74-A51C-2380DE8BDD77}" xr6:coauthVersionLast="36" xr6:coauthVersionMax="36" xr10:uidLastSave="{00000000-0000-0000-0000-000000000000}"/>
  <bookViews>
    <workbookView xWindow="0" yWindow="0" windowWidth="28800" windowHeight="10305" xr2:uid="{86E43ED2-536E-4D6B-B1C6-14499A6D7809}"/>
  </bookViews>
  <sheets>
    <sheet name="ZAŁ. NR 11 2023 - P289" sheetId="1" r:id="rId1"/>
  </sheets>
  <definedNames>
    <definedName name="Z_6D6FD1CF_C9B3_47F9_ACC1_5AF66F79822E_.wvu.Cols" localSheetId="0" hidden="1">'ZAŁ. NR 11 2023 - P289'!$H:$K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6" i="1"/>
  <c r="C38" i="1" s="1"/>
  <c r="D35" i="1"/>
  <c r="C35" i="1"/>
  <c r="E35" i="1" s="1"/>
  <c r="D24" i="1"/>
  <c r="D32" i="1" s="1"/>
  <c r="C23" i="1"/>
  <c r="D21" i="1"/>
  <c r="C20" i="1"/>
  <c r="C32" i="1" s="1"/>
  <c r="E17" i="1"/>
  <c r="D17" i="1"/>
  <c r="C17" i="1"/>
  <c r="C60" i="1" l="1"/>
  <c r="E38" i="1"/>
  <c r="E32" i="1"/>
  <c r="D60" i="1"/>
  <c r="E52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<sst xmlns="http://schemas.openxmlformats.org/spreadsheetml/2006/main" count="92" uniqueCount="58">
  <si>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</si>
  <si>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</si>
  <si>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289                                                                                              ul. Twarda 60A, 00-818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</si>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</sst>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10F0081C-1696-492C-AF82-292F58F6CA2A}"/>
    <cellStyle name="Normalny_dzielnice termin spr." xfId="2" xr:uid="{3EFF1120-2486-4D88-8B7D-A6D8D4472F9B}"/>
    <cellStyle name="Normalny_FUNDUSZ ZASADNICZY-ZAŁĄCZNIK DO BILANSU11" xfId="4" xr:uid="{5B2EAB6E-1770-4175-AF38-34E4B83D3F85}"/>
    <cellStyle name="Normalny_wynik finansowy zał.do bilansu" xfId="1" xr:uid="{32CC9A13-8FD1-4E4D-AC4A-ABC43BBF4D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3F9B5-480F-4954-BBA8-E5B8AC744931}">
  <sheetPr codeName="Arkusz10">
    <pageSetUpPr autoPageBreaks="0"/>
  </sheetPr>
  <dimension ref="A1:K176"/>
  <sheetViews>
    <sheetView tabSelected="1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140625" style="19" customWidth="1"/>
    <col min="8" max="8" width="9.140625" style="19" customWidth="1"/>
    <col min="9" max="9" width="10" style="19" customWidth="1"/>
    <col min="10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1.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3831.44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3831.44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9" s="58" customFormat="1" ht="15.75" customHeight="1" thickBot="1" x14ac:dyDescent="0.25">
      <c r="A17" s="54" t="s">
        <v>19</v>
      </c>
      <c r="B17" s="55"/>
      <c r="C17" s="56">
        <f>SUM(C13:C16)</f>
        <v>3831.44</v>
      </c>
      <c r="D17" s="56">
        <f t="shared" ref="D17" si="0">SUM(D13:D16)</f>
        <v>3831.44</v>
      </c>
      <c r="E17" s="56">
        <f>C17-D17</f>
        <v>0</v>
      </c>
      <c r="F17" s="57"/>
    </row>
    <row r="18" spans="1:9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9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9" s="27" customFormat="1" ht="15.75" customHeight="1" x14ac:dyDescent="0.2">
      <c r="A20" s="66" t="s">
        <v>20</v>
      </c>
      <c r="B20" s="67" t="s">
        <v>23</v>
      </c>
      <c r="C20" s="39">
        <f>945167.1+285938.3+10411.8</f>
        <v>1241517.2</v>
      </c>
      <c r="D20" s="68"/>
      <c r="E20" s="69"/>
      <c r="F20" s="70"/>
    </row>
    <row r="21" spans="1:9" s="27" customFormat="1" ht="15.75" customHeight="1" x14ac:dyDescent="0.2">
      <c r="A21" s="42" t="s">
        <v>14</v>
      </c>
      <c r="B21" s="71" t="s">
        <v>24</v>
      </c>
      <c r="C21" s="44"/>
      <c r="D21" s="44">
        <f>945167.1+57154.99+10411.8</f>
        <v>1012733.89</v>
      </c>
      <c r="E21" s="45"/>
      <c r="F21" s="70"/>
      <c r="I21" s="72"/>
    </row>
    <row r="22" spans="1:9" s="27" customFormat="1" ht="15.75" customHeight="1" thickBot="1" x14ac:dyDescent="0.25">
      <c r="A22" s="49"/>
      <c r="B22" s="63" t="s">
        <v>25</v>
      </c>
      <c r="C22" s="51"/>
      <c r="D22" s="73">
        <v>0</v>
      </c>
      <c r="E22" s="52"/>
      <c r="F22" s="70"/>
    </row>
    <row r="23" spans="1:9" s="27" customFormat="1" ht="15.75" customHeight="1" x14ac:dyDescent="0.2">
      <c r="A23" s="37" t="s">
        <v>20</v>
      </c>
      <c r="B23" s="38" t="s">
        <v>26</v>
      </c>
      <c r="C23" s="39">
        <f>51046.02+20019.65</f>
        <v>71065.67</v>
      </c>
      <c r="D23" s="39"/>
      <c r="E23" s="40"/>
      <c r="F23" s="70"/>
    </row>
    <row r="24" spans="1:9" s="27" customFormat="1" ht="15.75" customHeight="1" x14ac:dyDescent="0.2">
      <c r="A24" s="42" t="s">
        <v>27</v>
      </c>
      <c r="B24" s="71" t="s">
        <v>24</v>
      </c>
      <c r="C24" s="44"/>
      <c r="D24" s="44">
        <f>50526.17+19728.04</f>
        <v>70254.209999999992</v>
      </c>
      <c r="E24" s="45"/>
      <c r="F24" s="70"/>
    </row>
    <row r="25" spans="1:9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  <c r="I25" s="72"/>
    </row>
    <row r="26" spans="1:9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9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9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9" s="27" customFormat="1" ht="15.75" customHeight="1" x14ac:dyDescent="0.2">
      <c r="A29" s="37" t="s">
        <v>28</v>
      </c>
      <c r="B29" s="38" t="s">
        <v>30</v>
      </c>
      <c r="C29" s="39">
        <v>65553.91</v>
      </c>
      <c r="D29" s="39"/>
      <c r="E29" s="40"/>
      <c r="F29" s="70"/>
    </row>
    <row r="30" spans="1:9" s="27" customFormat="1" ht="15.75" customHeight="1" x14ac:dyDescent="0.2">
      <c r="A30" s="42" t="s">
        <v>14</v>
      </c>
      <c r="B30" s="71" t="s">
        <v>24</v>
      </c>
      <c r="C30" s="44"/>
      <c r="D30" s="44">
        <v>65553.91</v>
      </c>
      <c r="E30" s="45"/>
      <c r="F30" s="70"/>
    </row>
    <row r="31" spans="1:9" s="27" customFormat="1" ht="15.75" customHeight="1" thickBot="1" x14ac:dyDescent="0.25">
      <c r="A31" s="47"/>
      <c r="B31" s="71" t="s">
        <v>25</v>
      </c>
      <c r="C31" s="74"/>
      <c r="D31" s="74">
        <v>0</v>
      </c>
      <c r="E31" s="75"/>
      <c r="F31" s="76"/>
    </row>
    <row r="32" spans="1:9" s="58" customFormat="1" ht="15.75" customHeight="1" thickBot="1" x14ac:dyDescent="0.25">
      <c r="A32" s="23" t="s">
        <v>19</v>
      </c>
      <c r="B32" s="77"/>
      <c r="C32" s="56">
        <f>SUM(C18:C31)</f>
        <v>1378136.7799999998</v>
      </c>
      <c r="D32" s="56">
        <f t="shared" ref="D32" si="1">SUM(D18:D31)</f>
        <v>1148542.01</v>
      </c>
      <c r="E32" s="56">
        <f>C32-D32</f>
        <v>229594.76999999979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8"/>
    </row>
    <row r="34" spans="1:6" s="27" customFormat="1" ht="15.75" customHeight="1" thickBot="1" x14ac:dyDescent="0.25">
      <c r="A34" s="79" t="s">
        <v>33</v>
      </c>
      <c r="B34" s="80" t="s">
        <v>34</v>
      </c>
      <c r="C34" s="73"/>
      <c r="D34" s="73">
        <v>0</v>
      </c>
      <c r="E34" s="81"/>
      <c r="F34" s="78"/>
    </row>
    <row r="35" spans="1:6" s="58" customFormat="1" ht="15.75" customHeight="1" thickBot="1" x14ac:dyDescent="0.25">
      <c r="A35" s="23" t="s">
        <v>19</v>
      </c>
      <c r="B35" s="77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f>39031.37+69524.33+156448.13</f>
        <v>265003.83</v>
      </c>
      <c r="D36" s="39"/>
      <c r="E36" s="40"/>
      <c r="F36" s="78"/>
    </row>
    <row r="37" spans="1:6" s="27" customFormat="1" ht="15.75" customHeight="1" thickBot="1" x14ac:dyDescent="0.25">
      <c r="A37" s="79" t="s">
        <v>16</v>
      </c>
      <c r="B37" s="80" t="s">
        <v>24</v>
      </c>
      <c r="C37" s="73"/>
      <c r="D37" s="39">
        <v>265003.83</v>
      </c>
      <c r="E37" s="81"/>
      <c r="F37" s="78"/>
    </row>
    <row r="38" spans="1:6" s="58" customFormat="1" ht="15.75" customHeight="1" thickBot="1" x14ac:dyDescent="0.25">
      <c r="A38" s="54" t="s">
        <v>19</v>
      </c>
      <c r="B38" s="55"/>
      <c r="C38" s="82">
        <f>SUM(C36:C37)</f>
        <v>265003.83</v>
      </c>
      <c r="D38" s="82">
        <f>SUM(D36:D37)</f>
        <v>265003.83</v>
      </c>
      <c r="E38" s="56">
        <f>C38-D38</f>
        <v>0</v>
      </c>
      <c r="F38" s="78"/>
    </row>
    <row r="39" spans="1:6" s="27" customFormat="1" ht="15.75" customHeight="1" x14ac:dyDescent="0.2">
      <c r="A39" s="37" t="s">
        <v>37</v>
      </c>
      <c r="B39" s="38" t="s">
        <v>38</v>
      </c>
      <c r="C39" s="39">
        <v>0</v>
      </c>
      <c r="D39" s="39"/>
      <c r="E39" s="40"/>
      <c r="F39" s="41"/>
    </row>
    <row r="40" spans="1:6" s="27" customFormat="1" ht="15.75" customHeight="1" thickBot="1" x14ac:dyDescent="0.25">
      <c r="A40" s="79" t="s">
        <v>39</v>
      </c>
      <c r="B40" s="83" t="s">
        <v>40</v>
      </c>
      <c r="C40" s="73"/>
      <c r="D40" s="73">
        <v>0</v>
      </c>
      <c r="E40" s="81"/>
      <c r="F40" s="70"/>
    </row>
    <row r="41" spans="1:6" s="58" customFormat="1" ht="15.75" customHeight="1" thickBot="1" x14ac:dyDescent="0.25">
      <c r="A41" s="54" t="s">
        <v>19</v>
      </c>
      <c r="B41" s="55"/>
      <c r="C41" s="82">
        <f>SUM(C39:C40)</f>
        <v>0</v>
      </c>
      <c r="D41" s="82">
        <f>SUM(D39:D40)</f>
        <v>0</v>
      </c>
      <c r="E41" s="56">
        <f>C41-D41</f>
        <v>0</v>
      </c>
      <c r="F41" s="84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5"/>
      <c r="B43" s="71" t="s">
        <v>18</v>
      </c>
      <c r="C43" s="86"/>
      <c r="D43" s="86">
        <v>0</v>
      </c>
      <c r="E43" s="87"/>
      <c r="F43" s="46"/>
    </row>
    <row r="44" spans="1:6" s="27" customFormat="1" ht="15.75" customHeight="1" thickBot="1" x14ac:dyDescent="0.25">
      <c r="A44" s="54" t="s">
        <v>19</v>
      </c>
      <c r="B44" s="55"/>
      <c r="C44" s="82">
        <f>SUM(C42:C43)</f>
        <v>0</v>
      </c>
      <c r="D44" s="82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8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9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90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1">
        <f>SUM(C47:C48)</f>
        <v>0</v>
      </c>
      <c r="D49" s="91">
        <f>SUM(D47:D48)</f>
        <v>0</v>
      </c>
      <c r="E49" s="56">
        <f>C49-D49</f>
        <v>0</v>
      </c>
      <c r="F49" s="92"/>
    </row>
    <row r="50" spans="1:6" s="58" customFormat="1" ht="15.75" customHeight="1" x14ac:dyDescent="0.2">
      <c r="A50" s="93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90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4">
        <f>SUM(C50:C51)</f>
        <v>0</v>
      </c>
      <c r="D52" s="94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5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6" t="s">
        <v>53</v>
      </c>
      <c r="B60" s="97"/>
      <c r="C60" s="56">
        <f>SUM(C59,C52,C49,C46,C44,C41,C38,C35,C32,C17)</f>
        <v>1646972.0499999998</v>
      </c>
      <c r="D60" s="56">
        <f>SUM(D59,D52,D49,D46,D44,D41,D38,D35,D32,D17)</f>
        <v>1417377.28</v>
      </c>
      <c r="E60" s="56">
        <f>C60-D60</f>
        <v>229594.76999999979</v>
      </c>
      <c r="F60" s="98"/>
    </row>
    <row r="61" spans="1:6" s="27" customFormat="1" ht="15.75" customHeight="1" x14ac:dyDescent="0.2">
      <c r="A61" s="99"/>
      <c r="B61" s="99"/>
      <c r="C61" s="58"/>
      <c r="D61" s="58"/>
      <c r="E61" s="58"/>
    </row>
    <row r="62" spans="1:6" s="27" customFormat="1" ht="15.75" customHeight="1" x14ac:dyDescent="0.2">
      <c r="A62" s="99"/>
      <c r="B62" s="99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100"/>
      <c r="D63" s="100"/>
      <c r="E63" s="101" t="s">
        <v>55</v>
      </c>
      <c r="F63" s="101"/>
    </row>
    <row r="64" spans="1:6" s="27" customFormat="1" ht="15.75" customHeight="1" x14ac:dyDescent="0.2">
      <c r="A64" s="19" t="s">
        <v>56</v>
      </c>
      <c r="B64" s="19"/>
      <c r="C64" s="19"/>
      <c r="D64" s="19"/>
      <c r="E64" s="101" t="s">
        <v>57</v>
      </c>
      <c r="F64" s="101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2024-04-17T11:00:17Z</dcterms:created>
  <dcterms:modified xsi:type="dcterms:W3CDTF">2024-04-17T11:00:18Z</dcterms:modified>
</cp:coreProperties>
</file>