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L - Sprawozdanie finansowe za rok 2024\"/>
    </mc:Choice>
  </mc:AlternateContent>
  <xr:revisionPtr revIDLastSave="0" documentId="8_{E1B0A11C-9BF1-4D68-8011-8E87A3270922}" xr6:coauthVersionLast="47" xr6:coauthVersionMax="47" xr10:uidLastSave="{00000000-0000-0000-0000-000000000000}"/>
  <bookViews>
    <workbookView xWindow="-120" yWindow="-120" windowWidth="29040" windowHeight="15720" xr2:uid="{C2B49432-7E19-4EBC-B3D0-DAFFE08113C4}"/>
  </bookViews>
  <sheets>
    <sheet name="LO3" sheetId="1" r:id="rId1"/>
  </sheets>
  <definedNames>
    <definedName name="Z_0E512D48_1569_46AD_A47C_3F29397FBF0E_.wvu.Rows" localSheetId="0" hidden="1">'LO3'!$688:$690</definedName>
    <definedName name="Z_15E92ACE_D82C_4B74_B13F_0ED2FDFBD6EE_.wvu.Rows" localSheetId="0" hidden="1">'LO3'!$688:$690</definedName>
    <definedName name="Z_265BF877_9259_4087_8F17_EE4DF64D8BD4_.wvu.Rows" localSheetId="0" hidden="1">'LO3'!$688:$690</definedName>
    <definedName name="Z_4997B627_72CC_42E0_BC1A_F65E7C351D5F_.wvu.Rows" localSheetId="0" hidden="1">'LO3'!$688:$690</definedName>
    <definedName name="Z_63CE1A7D_D28B_47EB_AA14_46630F18D261_.wvu.Rows" localSheetId="0" hidden="1">'LO3'!$688:$690</definedName>
    <definedName name="Z_6D09FCD2_8833_4FB4_9C2C_8CFE597E8C74_.wvu.Rows" localSheetId="0" hidden="1">'LO3'!$688:$690</definedName>
    <definedName name="Z_86F11577_DD56_4031_9A58_7C9A707A701C_.wvu.Rows" localSheetId="0" hidden="1">'LO3'!$688:$690</definedName>
    <definedName name="Z_A1E195D0_61F1_4148_B9BF_85B554396C99_.wvu.Rows" localSheetId="0" hidden="1">'LO3'!$688:$690</definedName>
    <definedName name="Z_BA57DFB5_501F_40EE_88EE_F843461FB42D_.wvu.Rows" localSheetId="0" hidden="1">'LO3'!$688:$690</definedName>
    <definedName name="Z_C6328CF1_542F_4DB0_9C5D_712E5A57423B_.wvu.Rows" localSheetId="0" hidden="1">'LO3'!$688:$690</definedName>
    <definedName name="Z_CFF2F9C0_5D62_447C_B344_CF91A66B7ECC_.wvu.Rows" localSheetId="0" hidden="1">'LO3'!$688:$690</definedName>
    <definedName name="Z_D9E66643_295C_4345_B37B_E9A2C4F21860_.wvu.Rows" localSheetId="0" hidden="1">'LO3'!$688:$690</definedName>
    <definedName name="Z_EF1CA87A_D8B7_4C2C_8525_A24EB01EE3CA_.wvu.Rows" localSheetId="0" hidden="1">'LO3'!$688:$690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E760" i="1"/>
  <c r="E759" i="1" s="1"/>
  <c r="E789" i="1" s="1"/>
  <c r="F759" i="1"/>
  <c r="F789" i="1" s="1"/>
  <c r="F746" i="1"/>
  <c r="E746" i="1"/>
  <c r="C692" i="1"/>
  <c r="B692" i="1"/>
  <c r="C686" i="1"/>
  <c r="B686" i="1"/>
  <c r="B685" i="1" s="1"/>
  <c r="C685" i="1"/>
  <c r="C682" i="1"/>
  <c r="B682" i="1"/>
  <c r="C677" i="1"/>
  <c r="B677" i="1"/>
  <c r="C590" i="1"/>
  <c r="D588" i="1"/>
  <c r="D581" i="1" s="1"/>
  <c r="D590" i="1" s="1"/>
  <c r="D582" i="1"/>
  <c r="C582" i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D474" i="1"/>
  <c r="D469" i="1"/>
  <c r="C469" i="1"/>
  <c r="D458" i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2" i="1" s="1"/>
  <c r="G269" i="1"/>
  <c r="G268" i="1"/>
  <c r="G267" i="1"/>
  <c r="G266" i="1"/>
  <c r="G265" i="1"/>
  <c r="G264" i="1"/>
  <c r="G263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E102" i="1"/>
  <c r="E101" i="1"/>
  <c r="E100" i="1"/>
  <c r="E99" i="1"/>
  <c r="D99" i="1"/>
  <c r="C99" i="1"/>
  <c r="B99" i="1"/>
  <c r="E98" i="1"/>
  <c r="E97" i="1"/>
  <c r="E96" i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I28" i="1"/>
  <c r="H26" i="1"/>
  <c r="G26" i="1"/>
  <c r="F26" i="1"/>
  <c r="D26" i="1"/>
  <c r="C26" i="1"/>
  <c r="B26" i="1"/>
  <c r="I25" i="1"/>
  <c r="E24" i="1"/>
  <c r="E22" i="1" s="1"/>
  <c r="I23" i="1"/>
  <c r="D23" i="1"/>
  <c r="H22" i="1"/>
  <c r="H29" i="1" s="1"/>
  <c r="G22" i="1"/>
  <c r="G29" i="1" s="1"/>
  <c r="F22" i="1"/>
  <c r="F29" i="1" s="1"/>
  <c r="D22" i="1"/>
  <c r="D29" i="1" s="1"/>
  <c r="C22" i="1"/>
  <c r="C29" i="1" s="1"/>
  <c r="B22" i="1"/>
  <c r="B29" i="1" s="1"/>
  <c r="I21" i="1"/>
  <c r="I18" i="1"/>
  <c r="E17" i="1"/>
  <c r="I17" i="1" s="1"/>
  <c r="I16" i="1" s="1"/>
  <c r="H16" i="1"/>
  <c r="G16" i="1"/>
  <c r="F16" i="1"/>
  <c r="D16" i="1"/>
  <c r="C16" i="1"/>
  <c r="B16" i="1"/>
  <c r="I15" i="1"/>
  <c r="I14" i="1"/>
  <c r="G13" i="1"/>
  <c r="E13" i="1"/>
  <c r="I13" i="1" s="1"/>
  <c r="I12" i="1" s="1"/>
  <c r="H12" i="1"/>
  <c r="H19" i="1" s="1"/>
  <c r="H37" i="1" s="1"/>
  <c r="G12" i="1"/>
  <c r="G19" i="1" s="1"/>
  <c r="F12" i="1"/>
  <c r="F19" i="1" s="1"/>
  <c r="E12" i="1"/>
  <c r="D12" i="1"/>
  <c r="D19" i="1" s="1"/>
  <c r="C12" i="1"/>
  <c r="C19" i="1" s="1"/>
  <c r="C37" i="1" s="1"/>
  <c r="B12" i="1"/>
  <c r="B19" i="1" s="1"/>
  <c r="I11" i="1"/>
  <c r="I36" i="1" s="1"/>
  <c r="D37" i="1" l="1"/>
  <c r="I22" i="1"/>
  <c r="G283" i="1"/>
  <c r="F37" i="1"/>
  <c r="G37" i="1"/>
  <c r="I24" i="1"/>
  <c r="E27" i="1"/>
  <c r="E16" i="1"/>
  <c r="E19" i="1" s="1"/>
  <c r="I558" i="1"/>
  <c r="E103" i="1"/>
  <c r="E110" i="1" s="1"/>
  <c r="I19" i="1"/>
  <c r="E26" i="1" l="1"/>
  <c r="E29" i="1" s="1"/>
  <c r="E37" i="1" s="1"/>
  <c r="I27" i="1"/>
  <c r="I26" i="1" s="1"/>
  <c r="I29" i="1" s="1"/>
  <c r="I37" i="1" s="1"/>
</calcChain>
</file>

<file path=xl/sharedStrings.xml><?xml version="1.0" encoding="utf-8"?>
<sst xmlns="http://schemas.openxmlformats.org/spreadsheetml/2006/main" count="643" uniqueCount="422">
  <si>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</si>
  <si>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</si>
  <si>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</si>
  <si>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</si>
  <si>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</si>
  <si>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</si>
  <si>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</si>
  <si>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</si>
  <si>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</si>
  <si>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</si>
  <si>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</si>
  <si>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</si>
  <si>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</si>
  <si>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</si>
  <si>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</si>
  <si>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</si>
  <si>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</si>
  <si>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</si>
  <si>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</si>
  <si>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</si>
  <si>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</si>
  <si>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</si>
  <si>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</si>
  <si>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</si>
  <si>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</si>
  <si>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</si>
  <si>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</si>
  <si>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</si>
  <si>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</si>
  <si>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</si>
  <si>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</si>
  <si>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</si>
  <si>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</si>
  <si>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</si>
  <si>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</si>
  <si>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</si>
  <si>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</si>
  <si>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</si>
  <si>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</si>
  <si>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</si>
  <si>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</si>
  <si>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</si>
  <si>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</si>
  <si>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</si>
  <si>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</si>
  <si>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</si>
  <si>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</si>
  <si>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</si>
  <si>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</si>
  <si>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</si>
  <si>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</si>
  <si>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</si>
  <si>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</si>
  <si>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</si>
  <si>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</si>
  <si>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</si>
  <si>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</si>
  <si>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</si>
  <si>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</si>
  <si>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</si>
  <si>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</si>
  <si>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</si>
  <si>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</si>
  <si>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</si>
  <si>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</si>
  <si>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</si>
  <si>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</si>
  <si>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</si>
  <si>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</si>
  <si>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</si>
  <si>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</si>
  <si>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</si>
  <si>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</si>
  <si>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</si>
  <si>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</si>
  <si>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</si>
  <si>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</si>
  <si>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</si>
  <si>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</si>
  <si>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</si>
  <si>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</si>
  <si>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</si>
  <si>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</si>
  <si>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</si>
  <si>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</si>
  <si>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</si>
  <si>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</si>
  <si>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</si>
  <si>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</si>
  <si>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</si>
  <si>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</si>
  <si>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</si>
  <si>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</si>
  <si>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</si>
  <si>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</si>
  <si>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</si>
  <si>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</si>
  <si>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</si>
  <si>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</si>
  <si>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</si>
  <si>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</si>
  <si>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</si>
  <si>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</si>
  <si>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</si>
  <si>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</si>
  <si>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</si>
  <si>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</si>
  <si>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</si>
  <si>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</si>
  <si>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</si>
  <si>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</si>
  <si>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</si>
  <si>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</si>
  <si>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</si>
  <si>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</si>
  <si>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</si>
  <si>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</si>
  <si>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</si>
  <si>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</si>
  <si>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</si>
  <si>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</si>
  <si>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</si>
  <si>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</si>
  <si>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</si>
  <si>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</si>
  <si>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</si>
  <si>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</si>
  <si>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</si>
  <si>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</si>
  <si>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</si>
  <si>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</si>
  <si>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</si>
  <si>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</si>
  <si>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</si>
  <si>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</si>
  <si>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</si>
  <si>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</si>
  <si>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</si>
  <si>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</si>
  <si>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</si>
  <si>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</si>
  <si>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</si>
  <si>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</si>
  <si>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</si>
  <si>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</si>
  <si>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</si>
  <si>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</si>
  <si>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</si>
  <si>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</si>
  <si>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</si>
  <si>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</si>
  <si>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</si>
  <si>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</si>
  <si>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</si>
  <si>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</si>
  <si>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</si>
  <si>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</si>
  <si>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</si>
  <si>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</si>
  <si>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</si>
  <si>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</si>
  <si>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</si>
  <si>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</si>
  <si>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</si>
  <si>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</si>
  <si>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</si>
  <si>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</si>
  <si>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</si>
  <si>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</si>
  <si>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</si>
  <si>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</si>
  <si>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</si>
  <si>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</si>
  <si>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</si>
  <si>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</si>
  <si>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</si>
  <si>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</si>
  <si>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</si>
  <si>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</si>
  <si>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</si>
  <si>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</si>
  <si>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</si>
  <si>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</si>
  <si>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</si>
  <si>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</si>
  <si>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</si>
  <si>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</si>
  <si>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</si>
  <si>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</si>
  <si>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</si>
  <si>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</si>
  <si>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</si>
  <si>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</si>
  <si>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</si>
  <si>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</si>
  <si>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</si>
  <si>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</si>
  <si>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</si>
  <si>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</si>
  <si>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</si>
  <si>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</si>
  <si>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</si>
  <si>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</si>
  <si>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</si>
  <si>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</si>
  <si>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</si>
  <si>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</si>
  <si>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</si>
  <si>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</si>
  <si>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</si>
  <si>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</si>
  <si>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</si>
  <si>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</si>
  <si>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</si>
  <si>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</si>
  <si>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</si>
  <si>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</si>
  <si>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</si>
  <si>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</si>
  <si>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</si>
  <si>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</si>
  <si>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</si>
  <si>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</si>
  <si>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</si>
  <si>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</si>
  <si>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</si>
  <si>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</si>
  <si>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</si>
  <si>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</si>
  <si>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</si>
  <si>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</si>
  <si>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</si>
  <si>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</si>
  <si>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</si>
  <si>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</si>
  <si>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</si>
  <si>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</si>
  <si>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</si>
  <si>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</si>
  <si>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</si>
  <si>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</si>
  <si>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</si>
  <si>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</si>
  <si>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</si>
  <si>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</si>
  <si>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</si>
  <si>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</si>
  <si>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</si>
  <si>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</si>
  <si>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</si>
  <si>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</si>
  <si>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</si>
  <si>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</si>
  <si>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</si>
  <si>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</si>
  <si>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</si>
  <si>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</si>
  <si>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</si>
  <si>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</si>
  <si>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</si>
  <si>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</si>
  <si>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</si>
  <si>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</si>
  <si>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</si>
  <si>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</si>
  <si>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</si>
  <si>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</si>
  <si>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</si>
  <si>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</si>
  <si>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</si>
  <si>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</si>
  <si>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</si>
  <si>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</si>
  <si>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</si>
  <si>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</si>
  <si>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</si>
  <si>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</si>
  <si>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</si>
  <si>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</si>
  <si>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</si>
  <si>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</si>
  <si>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</si>
  <si>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</si>
  <si>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</si>
  <si>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</si>
  <si>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</si>
  <si>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</si>
  <si>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</si>
  <si>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</si>
  <si>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</si>
  <si>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</si>
  <si>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</si>
  <si>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</si>
  <si>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</si>
  <si>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</si>
  <si>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</si>
  <si>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</si>
  <si>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</si>
  <si>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</si>
  <si>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</si>
  <si>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</si>
  <si>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</si>
  <si>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</si>
  <si>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</si>
  <si>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</si>
  <si>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</si>
  <si>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</si>
  <si>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</si>
  <si>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</si>
  <si>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</si>
  <si>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</si>
  <si>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</si>
  <si>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</si>
  <si>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</si>
  <si>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</si>
  <si>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</si>
  <si>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</si>
  <si>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</si>
  <si>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</si>
  <si>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</si>
  <si>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</si>
  <si>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</si>
  <si>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</si>
  <si>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</si>
  <si>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</si>
  <si>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</si>
  <si>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</si>
  <si>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</si>
  <si>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</si>
  <si>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</si>
  <si>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</si>
  <si>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</si>
  <si>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</si>
  <si>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</si>
  <si>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</si>
  <si>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</si>
  <si>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</si>
  <si>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</si>
  <si>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</si>
  <si>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</si>
  <si>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</si>
  <si>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</si>
  <si>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</si>
  <si>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</si>
  <si>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</si>
  <si>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</si>
  <si>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</si>
  <si>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</si>
  <si>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</si>
  <si>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</si>
  <si>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</si>
  <si>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</si>
  <si>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</si>
  <si>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</si>
  <si>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</si>
  <si>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</si>
  <si>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</si>
  <si>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</si>
  <si>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</si>
  <si>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</si>
  <si>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</si>
  <si>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</si>
  <si>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</si>
  <si>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</si>
  <si>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</si>
  <si>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</si>
  <si>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</si>
  <si>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</si>
  <si>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</si>
  <si>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</si>
  <si>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</si>
  <si>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</si>
  <si>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</si>
  <si>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</si>
  <si>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</si>
  <si>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</si>
  <si>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</si>
  <si>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</si>
  <si>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</si>
  <si>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</si>
  <si>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</si>
  <si>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</si>
  <si>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</si>
  <si>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</si>
  <si>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</si>
  <si>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</si>
  <si>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</si>
  <si>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</si>
  <si>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</si>
  <si>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</si>
  <si>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</si>
  <si>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</si>
  <si>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</si>
  <si>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</si>
  <si>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ZTM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</si>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</sst>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2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80FBBF80-9B99-4FCF-BC37-8B957C1B3156}"/>
    <cellStyle name="Normalny" xfId="0" builtinId="0"/>
    <cellStyle name="Normalny 2" xfId="4" xr:uid="{2F7FEC69-0419-411F-82B1-03E84E0A8963}"/>
    <cellStyle name="Normalny 3" xfId="5" xr:uid="{441AC2D6-B2E8-4F53-AA58-E01CA9CBA477}"/>
    <cellStyle name="Normalny_dzielnice termin spr." xfId="2" xr:uid="{E749E3A8-E9CA-403F-824D-A54A6055A629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87689-6870-4A8A-A080-E40D9D9FEF0B}">
  <sheetPr>
    <tabColor rgb="FF92D050"/>
  </sheetPr>
  <dimension ref="A2:J1030"/>
  <sheetViews>
    <sheetView tabSelected="1" view="pageLayout" topLeftCell="A1009" zoomScale="90" zoomScaleNormal="100" zoomScalePageLayoutView="90" workbookViewId="0">
      <selection activeCell="C1024" sqref="C1024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15245114.939999999</v>
      </c>
      <c r="E11" s="39">
        <v>1032774.78</v>
      </c>
      <c r="F11" s="39"/>
      <c r="G11" s="39">
        <v>683250.3</v>
      </c>
      <c r="H11" s="39">
        <v>113844.14</v>
      </c>
      <c r="I11" s="40">
        <f>SUM(B11:H11)</f>
        <v>17074984.16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37651.519999999997</v>
      </c>
      <c r="F12" s="42">
        <f t="shared" si="0"/>
        <v>0</v>
      </c>
      <c r="G12" s="42">
        <f t="shared" si="0"/>
        <v>83943.76</v>
      </c>
      <c r="H12" s="42">
        <f t="shared" si="0"/>
        <v>0</v>
      </c>
      <c r="I12" s="40">
        <f t="shared" si="0"/>
        <v>121595.28</v>
      </c>
    </row>
    <row r="13" spans="1:10">
      <c r="A13" s="43" t="s">
        <v>16</v>
      </c>
      <c r="B13" s="44"/>
      <c r="C13" s="44"/>
      <c r="D13" s="44"/>
      <c r="E13" s="45">
        <f>33961.52+3690</f>
        <v>37651.519999999997</v>
      </c>
      <c r="F13" s="45"/>
      <c r="G13" s="45">
        <f>83943.76</f>
        <v>83943.76</v>
      </c>
      <c r="H13" s="45"/>
      <c r="I13" s="46">
        <f>SUM(B13:H13)</f>
        <v>121595.28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235777.93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235777.93</v>
      </c>
    </row>
    <row r="17" spans="1:9">
      <c r="A17" s="43" t="s">
        <v>20</v>
      </c>
      <c r="B17" s="44"/>
      <c r="C17" s="44"/>
      <c r="D17" s="44"/>
      <c r="E17" s="45">
        <f>6697.97+172152.52+56927.44</f>
        <v>235777.93</v>
      </c>
      <c r="F17" s="45"/>
      <c r="G17" s="45"/>
      <c r="H17" s="44"/>
      <c r="I17" s="46">
        <f>SUM(B17:H17)</f>
        <v>235777.93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15245114.939999999</v>
      </c>
      <c r="E19" s="42">
        <f t="shared" si="2"/>
        <v>834648.37000000011</v>
      </c>
      <c r="F19" s="42">
        <f t="shared" si="2"/>
        <v>0</v>
      </c>
      <c r="G19" s="42">
        <f t="shared" si="2"/>
        <v>767194.06</v>
      </c>
      <c r="H19" s="42">
        <f t="shared" si="2"/>
        <v>113844.14</v>
      </c>
      <c r="I19" s="40">
        <f t="shared" si="2"/>
        <v>16960801.510000002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9182306.2899999991</v>
      </c>
      <c r="E21" s="39">
        <v>1032774.78</v>
      </c>
      <c r="F21" s="39"/>
      <c r="G21" s="39">
        <v>683250.3</v>
      </c>
      <c r="H21" s="39"/>
      <c r="I21" s="40">
        <f>SUM(B21:H21)</f>
        <v>10898331.369999999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202228.36000000002</v>
      </c>
      <c r="E22" s="42">
        <f>SUM(E23:E25)</f>
        <v>37651.519999999997</v>
      </c>
      <c r="F22" s="42">
        <f t="shared" si="3"/>
        <v>0</v>
      </c>
      <c r="G22" s="42">
        <f t="shared" si="3"/>
        <v>83943.76</v>
      </c>
      <c r="H22" s="42">
        <f t="shared" si="3"/>
        <v>0</v>
      </c>
      <c r="I22" s="40">
        <f t="shared" si="3"/>
        <v>323823.64</v>
      </c>
    </row>
    <row r="23" spans="1:9">
      <c r="A23" s="43" t="s">
        <v>23</v>
      </c>
      <c r="B23" s="45"/>
      <c r="C23" s="45"/>
      <c r="D23" s="45">
        <f>182958.16+19270.2</f>
        <v>202228.36000000002</v>
      </c>
      <c r="E23" s="45"/>
      <c r="F23" s="45"/>
      <c r="G23" s="45"/>
      <c r="H23" s="44"/>
      <c r="I23" s="46">
        <f t="shared" ref="I23:I28" si="4">SUM(B23:H23)</f>
        <v>202228.36000000002</v>
      </c>
    </row>
    <row r="24" spans="1:9">
      <c r="A24" s="43" t="s">
        <v>17</v>
      </c>
      <c r="B24" s="44"/>
      <c r="C24" s="44"/>
      <c r="D24" s="45"/>
      <c r="E24" s="45">
        <f>37651.52</f>
        <v>37651.519999999997</v>
      </c>
      <c r="F24" s="45"/>
      <c r="G24" s="45">
        <v>83943.76</v>
      </c>
      <c r="H24" s="44"/>
      <c r="I24" s="46">
        <f t="shared" si="4"/>
        <v>121595.28</v>
      </c>
    </row>
    <row r="25" spans="1:9">
      <c r="A25" s="43" t="s">
        <v>18</v>
      </c>
      <c r="B25" s="44"/>
      <c r="C25" s="44"/>
      <c r="D25" s="44"/>
      <c r="E25" s="44"/>
      <c r="F25" s="44"/>
      <c r="G25" s="44">
        <v>0</v>
      </c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235777.93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235777.93</v>
      </c>
    </row>
    <row r="27" spans="1:9">
      <c r="A27" s="43" t="s">
        <v>20</v>
      </c>
      <c r="B27" s="44"/>
      <c r="C27" s="44"/>
      <c r="D27" s="44"/>
      <c r="E27" s="45">
        <f>E17</f>
        <v>235777.93</v>
      </c>
      <c r="F27" s="45"/>
      <c r="G27" s="45"/>
      <c r="H27" s="44"/>
      <c r="I27" s="46">
        <f t="shared" si="4"/>
        <v>235777.93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9384534.6499999985</v>
      </c>
      <c r="E29" s="42">
        <f t="shared" si="6"/>
        <v>834648.37000000011</v>
      </c>
      <c r="F29" s="42">
        <f t="shared" si="6"/>
        <v>0</v>
      </c>
      <c r="G29" s="42">
        <f t="shared" si="6"/>
        <v>767194.06</v>
      </c>
      <c r="H29" s="42">
        <f t="shared" si="6"/>
        <v>0</v>
      </c>
      <c r="I29" s="40">
        <f t="shared" si="6"/>
        <v>10986377.08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6062808.6500000004</v>
      </c>
      <c r="E36" s="52">
        <f>E11-E21-E31</f>
        <v>0</v>
      </c>
      <c r="F36" s="52">
        <f t="shared" si="8"/>
        <v>0</v>
      </c>
      <c r="G36" s="52">
        <f t="shared" si="8"/>
        <v>0</v>
      </c>
      <c r="H36" s="52">
        <f t="shared" si="8"/>
        <v>113844.14</v>
      </c>
      <c r="I36" s="53">
        <f t="shared" si="8"/>
        <v>6176652.790000001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5860580.290000001</v>
      </c>
      <c r="E37" s="56">
        <f t="shared" si="9"/>
        <v>0</v>
      </c>
      <c r="F37" s="56">
        <f t="shared" si="9"/>
        <v>0</v>
      </c>
      <c r="G37" s="56">
        <f t="shared" si="9"/>
        <v>0</v>
      </c>
      <c r="H37" s="56">
        <f t="shared" si="9"/>
        <v>113844.14</v>
      </c>
      <c r="I37" s="57">
        <f t="shared" si="9"/>
        <v>5974424.4300000016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28570.32</v>
      </c>
    </row>
    <row r="53" spans="1:3" ht="15">
      <c r="A53" s="77" t="s">
        <v>15</v>
      </c>
      <c r="B53" s="78"/>
      <c r="C53" s="79">
        <f>SUM(C54:C55)</f>
        <v>9637.5</v>
      </c>
    </row>
    <row r="54" spans="1:3" ht="15">
      <c r="A54" s="80" t="s">
        <v>16</v>
      </c>
      <c r="B54" s="81"/>
      <c r="C54" s="82">
        <v>9637.5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38207.82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28570.32</v>
      </c>
    </row>
    <row r="62" spans="1:3" ht="15">
      <c r="A62" s="77" t="s">
        <v>15</v>
      </c>
      <c r="B62" s="78"/>
      <c r="C62" s="79">
        <f>SUM(C63:C64)</f>
        <v>9637.5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2">
        <v>9637.5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3" t="s">
        <v>17</v>
      </c>
      <c r="B67" s="84"/>
      <c r="C67" s="85"/>
    </row>
    <row r="68" spans="1:3" ht="15">
      <c r="A68" s="86" t="s">
        <v>21</v>
      </c>
      <c r="B68" s="87"/>
      <c r="C68" s="88">
        <f>C61+C62-C65</f>
        <v>38207.82</v>
      </c>
    </row>
    <row r="69" spans="1:3" ht="15">
      <c r="A69" s="89" t="s">
        <v>24</v>
      </c>
      <c r="B69" s="90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1" t="s">
        <v>21</v>
      </c>
      <c r="B73" s="92"/>
      <c r="C73" s="93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4">
        <f>C52-C61-C70</f>
        <v>0</v>
      </c>
    </row>
    <row r="76" spans="1:3" ht="15.75" thickBot="1">
      <c r="A76" s="95" t="s">
        <v>21</v>
      </c>
      <c r="B76" s="96"/>
      <c r="C76" s="97">
        <f>C59-C68-C73</f>
        <v>0</v>
      </c>
    </row>
    <row r="91" spans="1:5" ht="15">
      <c r="A91" s="98" t="s">
        <v>31</v>
      </c>
      <c r="B91" s="99"/>
      <c r="C91" s="99"/>
      <c r="D91" s="99"/>
      <c r="E91" s="99"/>
    </row>
    <row r="92" spans="1:5" ht="14.25" thickBot="1">
      <c r="A92" s="100"/>
      <c r="B92" s="101"/>
      <c r="C92" s="101"/>
      <c r="D92" s="101"/>
      <c r="E92" s="101"/>
    </row>
    <row r="93" spans="1:5" ht="177" customHeight="1" thickBot="1">
      <c r="A93" s="102" t="s">
        <v>32</v>
      </c>
      <c r="B93" s="103" t="s">
        <v>33</v>
      </c>
      <c r="C93" s="103" t="s">
        <v>34</v>
      </c>
      <c r="D93" s="103" t="s">
        <v>35</v>
      </c>
      <c r="E93" s="104" t="s">
        <v>36</v>
      </c>
    </row>
    <row r="94" spans="1:5" ht="14.25" thickBot="1">
      <c r="A94" s="105" t="s">
        <v>13</v>
      </c>
      <c r="B94" s="106"/>
      <c r="C94" s="106"/>
      <c r="D94" s="106"/>
      <c r="E94" s="107"/>
    </row>
    <row r="95" spans="1:5" ht="25.5">
      <c r="A95" s="108" t="s">
        <v>37</v>
      </c>
      <c r="B95" s="109"/>
      <c r="C95" s="109"/>
      <c r="D95" s="109"/>
      <c r="E95" s="110">
        <f>B95+C95+D95</f>
        <v>0</v>
      </c>
    </row>
    <row r="96" spans="1:5">
      <c r="A96" s="111" t="s">
        <v>25</v>
      </c>
      <c r="B96" s="112">
        <f>SUM(B97:B98)</f>
        <v>0</v>
      </c>
      <c r="C96" s="112">
        <f>SUM(C97:C98)</f>
        <v>0</v>
      </c>
      <c r="D96" s="112">
        <f>SUM(D97:D98)</f>
        <v>0</v>
      </c>
      <c r="E96" s="113">
        <f>SUM(E97:E98)</f>
        <v>0</v>
      </c>
    </row>
    <row r="97" spans="1:5">
      <c r="A97" s="114" t="s">
        <v>38</v>
      </c>
      <c r="B97" s="115"/>
      <c r="C97" s="115"/>
      <c r="D97" s="115"/>
      <c r="E97" s="116">
        <f>B97+C97+D97</f>
        <v>0</v>
      </c>
    </row>
    <row r="98" spans="1:5">
      <c r="A98" s="114" t="s">
        <v>39</v>
      </c>
      <c r="B98" s="115"/>
      <c r="C98" s="115"/>
      <c r="D98" s="115"/>
      <c r="E98" s="116">
        <f>B98+C98+D98</f>
        <v>0</v>
      </c>
    </row>
    <row r="99" spans="1:5">
      <c r="A99" s="111" t="s">
        <v>26</v>
      </c>
      <c r="B99" s="112">
        <f>SUM(B100:B102)</f>
        <v>0</v>
      </c>
      <c r="C99" s="112">
        <f>SUM(C100:C102)</f>
        <v>0</v>
      </c>
      <c r="D99" s="112">
        <f>SUM(D100:D102)</f>
        <v>0</v>
      </c>
      <c r="E99" s="113">
        <f>SUM(E100:E102)</f>
        <v>0</v>
      </c>
    </row>
    <row r="100" spans="1:5">
      <c r="A100" s="114" t="s">
        <v>40</v>
      </c>
      <c r="B100" s="115"/>
      <c r="C100" s="115"/>
      <c r="D100" s="115"/>
      <c r="E100" s="116">
        <f>B100+C100+D100</f>
        <v>0</v>
      </c>
    </row>
    <row r="101" spans="1:5">
      <c r="A101" s="114" t="s">
        <v>41</v>
      </c>
      <c r="B101" s="115"/>
      <c r="C101" s="115"/>
      <c r="D101" s="115"/>
      <c r="E101" s="116">
        <f>B101+C101+D101</f>
        <v>0</v>
      </c>
    </row>
    <row r="102" spans="1:5">
      <c r="A102" s="117" t="s">
        <v>42</v>
      </c>
      <c r="B102" s="115"/>
      <c r="C102" s="115"/>
      <c r="D102" s="115"/>
      <c r="E102" s="116">
        <f>B102+C102+D102</f>
        <v>0</v>
      </c>
    </row>
    <row r="103" spans="1:5" ht="14.25" thickBot="1">
      <c r="A103" s="118" t="s">
        <v>43</v>
      </c>
      <c r="B103" s="119">
        <f>B95+B96-B99</f>
        <v>0</v>
      </c>
      <c r="C103" s="119">
        <f>C95+C96-C99</f>
        <v>0</v>
      </c>
      <c r="D103" s="119">
        <f>D95+D96-D99</f>
        <v>0</v>
      </c>
      <c r="E103" s="120">
        <f>E95+E96-E99</f>
        <v>0</v>
      </c>
    </row>
    <row r="104" spans="1:5" ht="14.25" thickBot="1">
      <c r="A104" s="121" t="s">
        <v>44</v>
      </c>
      <c r="B104" s="101"/>
      <c r="C104" s="101"/>
      <c r="D104" s="101"/>
      <c r="E104" s="122"/>
    </row>
    <row r="105" spans="1:5">
      <c r="A105" s="108" t="s">
        <v>45</v>
      </c>
      <c r="B105" s="109"/>
      <c r="C105" s="109"/>
      <c r="D105" s="109"/>
      <c r="E105" s="110">
        <f>B105+C105+D105</f>
        <v>0</v>
      </c>
    </row>
    <row r="106" spans="1:5">
      <c r="A106" s="111" t="s">
        <v>25</v>
      </c>
      <c r="B106" s="123"/>
      <c r="C106" s="123"/>
      <c r="D106" s="123"/>
      <c r="E106" s="124">
        <f>B106+C106+D106</f>
        <v>0</v>
      </c>
    </row>
    <row r="107" spans="1:5">
      <c r="A107" s="111" t="s">
        <v>26</v>
      </c>
      <c r="B107" s="123"/>
      <c r="C107" s="123"/>
      <c r="D107" s="123"/>
      <c r="E107" s="124">
        <f>B107+C107+D107</f>
        <v>0</v>
      </c>
    </row>
    <row r="108" spans="1:5" ht="14.25" thickBot="1">
      <c r="A108" s="118" t="s">
        <v>46</v>
      </c>
      <c r="B108" s="119">
        <f>B105+B106-B107</f>
        <v>0</v>
      </c>
      <c r="C108" s="119">
        <f>C105+C106-C107</f>
        <v>0</v>
      </c>
      <c r="D108" s="119">
        <f>D105+D106-D107</f>
        <v>0</v>
      </c>
      <c r="E108" s="120">
        <f>E105+E106-E107</f>
        <v>0</v>
      </c>
    </row>
    <row r="109" spans="1:5">
      <c r="A109" s="125" t="s">
        <v>14</v>
      </c>
      <c r="B109" s="126">
        <f>B95-B105</f>
        <v>0</v>
      </c>
      <c r="C109" s="126">
        <f t="shared" ref="C109:E109" si="10">C95-C105</f>
        <v>0</v>
      </c>
      <c r="D109" s="126">
        <f t="shared" si="10"/>
        <v>0</v>
      </c>
      <c r="E109" s="126">
        <f t="shared" si="10"/>
        <v>0</v>
      </c>
    </row>
    <row r="110" spans="1:5" ht="14.25" thickBot="1">
      <c r="A110" s="127" t="s">
        <v>21</v>
      </c>
      <c r="B110" s="128">
        <f>B103-B108</f>
        <v>0</v>
      </c>
      <c r="C110" s="128">
        <f t="shared" ref="C110:E110" si="11">C103-C108</f>
        <v>0</v>
      </c>
      <c r="D110" s="128">
        <f t="shared" si="11"/>
        <v>0</v>
      </c>
      <c r="E110" s="128">
        <f t="shared" si="11"/>
        <v>0</v>
      </c>
    </row>
    <row r="111" spans="1:5">
      <c r="A111" s="129"/>
      <c r="B111" s="130"/>
      <c r="C111" s="130"/>
      <c r="D111" s="130"/>
      <c r="E111" s="130"/>
    </row>
    <row r="112" spans="1:5">
      <c r="A112" s="129"/>
      <c r="B112" s="130"/>
      <c r="C112" s="130"/>
      <c r="D112" s="130"/>
      <c r="E112" s="130"/>
    </row>
    <row r="113" spans="1:5">
      <c r="A113" s="129"/>
      <c r="B113" s="130"/>
      <c r="C113" s="130"/>
      <c r="D113" s="130"/>
      <c r="E113" s="130"/>
    </row>
    <row r="114" spans="1:5">
      <c r="A114" s="129"/>
      <c r="B114" s="130"/>
      <c r="C114" s="130"/>
      <c r="D114" s="130"/>
      <c r="E114" s="130"/>
    </row>
    <row r="115" spans="1:5">
      <c r="A115" s="129"/>
      <c r="B115" s="130"/>
      <c r="C115" s="130"/>
      <c r="D115" s="130"/>
      <c r="E115" s="130"/>
    </row>
    <row r="116" spans="1:5">
      <c r="A116" s="129"/>
      <c r="B116" s="130"/>
      <c r="C116" s="130"/>
      <c r="D116" s="130"/>
      <c r="E116" s="130"/>
    </row>
    <row r="117" spans="1:5">
      <c r="A117" s="129"/>
      <c r="B117" s="130"/>
      <c r="C117" s="130"/>
      <c r="D117" s="130"/>
      <c r="E117" s="130"/>
    </row>
    <row r="118" spans="1:5">
      <c r="A118" s="129"/>
      <c r="B118" s="130"/>
      <c r="C118" s="130"/>
      <c r="D118" s="130"/>
      <c r="E118" s="130"/>
    </row>
    <row r="119" spans="1:5">
      <c r="A119" s="129"/>
      <c r="B119" s="130"/>
      <c r="C119" s="130"/>
      <c r="D119" s="130"/>
      <c r="E119" s="130"/>
    </row>
    <row r="120" spans="1:5">
      <c r="A120" s="129"/>
      <c r="B120" s="130"/>
      <c r="C120" s="130"/>
      <c r="D120" s="130"/>
      <c r="E120" s="130"/>
    </row>
    <row r="121" spans="1:5">
      <c r="A121" s="129"/>
      <c r="B121" s="130"/>
      <c r="C121" s="130"/>
      <c r="D121" s="130"/>
      <c r="E121" s="130"/>
    </row>
    <row r="122" spans="1:5">
      <c r="A122" s="129"/>
      <c r="B122" s="130"/>
      <c r="C122" s="130"/>
      <c r="D122" s="130"/>
      <c r="E122" s="130"/>
    </row>
    <row r="123" spans="1:5">
      <c r="A123" s="129"/>
      <c r="B123" s="130"/>
      <c r="C123" s="130"/>
      <c r="D123" s="130"/>
      <c r="E123" s="130"/>
    </row>
    <row r="124" spans="1:5">
      <c r="A124" s="129"/>
      <c r="B124" s="130"/>
      <c r="C124" s="130"/>
      <c r="D124" s="130"/>
      <c r="E124" s="130"/>
    </row>
    <row r="125" spans="1:5" ht="36" customHeight="1"/>
    <row r="126" spans="1:5" ht="36.75" customHeight="1">
      <c r="A126" s="12" t="s">
        <v>47</v>
      </c>
      <c r="B126" s="131"/>
      <c r="C126" s="131"/>
    </row>
    <row r="127" spans="1:5">
      <c r="A127" s="132"/>
      <c r="B127" s="133"/>
      <c r="C127" s="133"/>
    </row>
    <row r="128" spans="1:5">
      <c r="A128" s="134" t="s">
        <v>48</v>
      </c>
      <c r="B128" s="134" t="s">
        <v>14</v>
      </c>
      <c r="C128" s="134" t="s">
        <v>21</v>
      </c>
    </row>
    <row r="129" spans="1:9">
      <c r="A129" s="135" t="s">
        <v>49</v>
      </c>
      <c r="B129" s="136"/>
      <c r="C129" s="136"/>
    </row>
    <row r="130" spans="1:9">
      <c r="A130" s="137" t="s">
        <v>50</v>
      </c>
      <c r="B130" s="137"/>
      <c r="C130" s="137"/>
    </row>
    <row r="131" spans="1:9">
      <c r="A131" s="138" t="s">
        <v>51</v>
      </c>
      <c r="B131" s="139"/>
      <c r="C131" s="140"/>
    </row>
    <row r="132" spans="1:9">
      <c r="A132" s="141"/>
      <c r="B132" s="142"/>
      <c r="C132" s="143"/>
    </row>
    <row r="133" spans="1:9">
      <c r="A133" s="141"/>
      <c r="B133" s="142"/>
      <c r="C133" s="143"/>
    </row>
    <row r="134" spans="1:9" ht="15">
      <c r="A134" s="12" t="s">
        <v>52</v>
      </c>
      <c r="B134" s="131"/>
      <c r="C134" s="131"/>
      <c r="D134" s="144"/>
      <c r="E134" s="144"/>
      <c r="F134" s="144"/>
      <c r="G134" s="144"/>
    </row>
    <row r="135" spans="1:9" ht="14.25" thickBot="1">
      <c r="A135" s="145"/>
      <c r="B135" s="146"/>
      <c r="C135" s="146"/>
    </row>
    <row r="136" spans="1:9" ht="13.5" customHeight="1">
      <c r="A136" s="147"/>
      <c r="B136" s="148" t="s">
        <v>53</v>
      </c>
      <c r="C136" s="149"/>
      <c r="D136" s="149"/>
      <c r="E136" s="149"/>
      <c r="F136" s="150"/>
      <c r="G136" s="148" t="s">
        <v>54</v>
      </c>
      <c r="H136" s="149"/>
      <c r="I136" s="150"/>
    </row>
    <row r="137" spans="1:9" ht="38.25">
      <c r="A137" s="151"/>
      <c r="B137" s="152" t="s">
        <v>55</v>
      </c>
      <c r="C137" s="153" t="s">
        <v>56</v>
      </c>
      <c r="D137" s="153" t="s">
        <v>57</v>
      </c>
      <c r="E137" s="153" t="s">
        <v>58</v>
      </c>
      <c r="F137" s="154" t="s">
        <v>59</v>
      </c>
      <c r="G137" s="155" t="s">
        <v>60</v>
      </c>
      <c r="H137" s="156" t="s">
        <v>61</v>
      </c>
      <c r="I137" s="157" t="s">
        <v>62</v>
      </c>
    </row>
    <row r="138" spans="1:9">
      <c r="A138" s="158" t="s">
        <v>14</v>
      </c>
      <c r="B138" s="159"/>
      <c r="C138" s="160"/>
      <c r="D138" s="160"/>
      <c r="E138" s="161"/>
      <c r="F138" s="162"/>
      <c r="G138" s="163"/>
      <c r="H138" s="160"/>
      <c r="I138" s="164"/>
    </row>
    <row r="139" spans="1:9" ht="24">
      <c r="A139" s="165" t="s">
        <v>63</v>
      </c>
      <c r="B139" s="166"/>
      <c r="C139" s="167"/>
      <c r="D139" s="167"/>
      <c r="E139" s="161"/>
      <c r="F139" s="162"/>
      <c r="G139" s="163"/>
      <c r="H139" s="167"/>
      <c r="I139" s="168"/>
    </row>
    <row r="140" spans="1:9" ht="24.75" thickBot="1">
      <c r="A140" s="169" t="s">
        <v>64</v>
      </c>
      <c r="B140" s="170"/>
      <c r="C140" s="171"/>
      <c r="D140" s="171"/>
      <c r="E140" s="161"/>
      <c r="F140" s="162"/>
      <c r="G140" s="163"/>
      <c r="H140" s="171"/>
      <c r="I140" s="172"/>
    </row>
    <row r="141" spans="1:9" ht="15.75" thickBot="1">
      <c r="A141" s="173" t="s">
        <v>21</v>
      </c>
      <c r="B141" s="174">
        <f t="shared" ref="B141:I141" si="12">B138+B139-B140</f>
        <v>0</v>
      </c>
      <c r="C141" s="175">
        <f t="shared" si="12"/>
        <v>0</v>
      </c>
      <c r="D141" s="175">
        <f t="shared" si="12"/>
        <v>0</v>
      </c>
      <c r="E141" s="176">
        <f t="shared" si="12"/>
        <v>0</v>
      </c>
      <c r="F141" s="177">
        <f t="shared" si="12"/>
        <v>0</v>
      </c>
      <c r="G141" s="178">
        <f t="shared" si="12"/>
        <v>0</v>
      </c>
      <c r="H141" s="179">
        <f t="shared" si="12"/>
        <v>0</v>
      </c>
      <c r="I141" s="180">
        <f t="shared" si="12"/>
        <v>0</v>
      </c>
    </row>
    <row r="144" spans="1:9" ht="15">
      <c r="A144" s="12" t="s">
        <v>65</v>
      </c>
      <c r="B144" s="131"/>
      <c r="C144" s="131"/>
    </row>
    <row r="145" spans="1:3" ht="14.25" thickBot="1">
      <c r="A145" s="145"/>
      <c r="B145" s="146"/>
      <c r="C145" s="146"/>
    </row>
    <row r="146" spans="1:3">
      <c r="A146" s="181" t="s">
        <v>48</v>
      </c>
      <c r="B146" s="182" t="s">
        <v>14</v>
      </c>
      <c r="C146" s="183" t="s">
        <v>21</v>
      </c>
    </row>
    <row r="147" spans="1:3" ht="26.25" thickBot="1">
      <c r="A147" s="184" t="s">
        <v>66</v>
      </c>
      <c r="B147" s="185"/>
      <c r="C147" s="186"/>
    </row>
    <row r="168" spans="1:4" ht="48.75" customHeight="1">
      <c r="A168" s="12" t="s">
        <v>67</v>
      </c>
      <c r="B168" s="131"/>
      <c r="C168" s="131"/>
      <c r="D168" s="144"/>
    </row>
    <row r="169" spans="1:4" ht="14.25" thickBot="1">
      <c r="A169" s="187"/>
      <c r="B169" s="188"/>
      <c r="C169" s="188"/>
    </row>
    <row r="170" spans="1:4">
      <c r="A170" s="189" t="s">
        <v>32</v>
      </c>
      <c r="B170" s="190"/>
      <c r="C170" s="182" t="s">
        <v>14</v>
      </c>
      <c r="D170" s="183" t="s">
        <v>21</v>
      </c>
    </row>
    <row r="171" spans="1:4" ht="66" customHeight="1">
      <c r="A171" s="191" t="s">
        <v>68</v>
      </c>
      <c r="B171" s="192"/>
      <c r="C171" s="193">
        <f>C173+SUM(C174:C177)</f>
        <v>0</v>
      </c>
      <c r="D171" s="194">
        <f>D173+SUM(D174:D177)</f>
        <v>0</v>
      </c>
    </row>
    <row r="172" spans="1:4">
      <c r="A172" s="195" t="s">
        <v>50</v>
      </c>
      <c r="B172" s="196"/>
      <c r="C172" s="197"/>
      <c r="D172" s="198"/>
    </row>
    <row r="173" spans="1:4">
      <c r="A173" s="199" t="s">
        <v>5</v>
      </c>
      <c r="B173" s="200"/>
      <c r="C173" s="139"/>
      <c r="D173" s="201"/>
    </row>
    <row r="174" spans="1:4">
      <c r="A174" s="202" t="s">
        <v>7</v>
      </c>
      <c r="B174" s="203"/>
      <c r="C174" s="136"/>
      <c r="D174" s="204"/>
    </row>
    <row r="175" spans="1:4">
      <c r="A175" s="202" t="s">
        <v>8</v>
      </c>
      <c r="B175" s="203"/>
      <c r="C175" s="136"/>
      <c r="D175" s="204"/>
    </row>
    <row r="176" spans="1:4">
      <c r="A176" s="202" t="s">
        <v>9</v>
      </c>
      <c r="B176" s="203"/>
      <c r="C176" s="136"/>
      <c r="D176" s="204"/>
    </row>
    <row r="177" spans="1:4">
      <c r="A177" s="202" t="s">
        <v>10</v>
      </c>
      <c r="B177" s="203"/>
      <c r="C177" s="136"/>
      <c r="D177" s="204"/>
    </row>
    <row r="213" spans="1:9">
      <c r="A213" s="205" t="s">
        <v>69</v>
      </c>
      <c r="B213" s="206"/>
      <c r="C213" s="206"/>
      <c r="D213" s="206"/>
      <c r="E213" s="206"/>
      <c r="F213" s="206"/>
      <c r="G213" s="206"/>
      <c r="H213" s="206"/>
      <c r="I213" s="206"/>
    </row>
    <row r="214" spans="1:9" ht="16.5" thickBot="1">
      <c r="A214" s="207"/>
      <c r="B214" s="208"/>
      <c r="C214" s="208"/>
      <c r="D214" s="208"/>
      <c r="E214" s="208" t="s">
        <v>70</v>
      </c>
      <c r="F214" s="209"/>
      <c r="G214" s="209"/>
      <c r="H214" s="209"/>
      <c r="I214" s="209"/>
    </row>
    <row r="215" spans="1:9" ht="96" customHeight="1" thickBot="1">
      <c r="A215" s="210" t="s">
        <v>71</v>
      </c>
      <c r="B215" s="211"/>
      <c r="C215" s="212" t="s">
        <v>72</v>
      </c>
      <c r="D215" s="213" t="s">
        <v>73</v>
      </c>
      <c r="E215" s="212" t="s">
        <v>74</v>
      </c>
      <c r="F215" s="214" t="s">
        <v>75</v>
      </c>
      <c r="G215" s="212" t="s">
        <v>76</v>
      </c>
      <c r="H215" s="212" t="s">
        <v>77</v>
      </c>
      <c r="I215" s="215" t="s">
        <v>78</v>
      </c>
    </row>
    <row r="216" spans="1:9" ht="26.25" customHeight="1">
      <c r="A216" s="216"/>
      <c r="B216" s="217" t="s">
        <v>21</v>
      </c>
      <c r="C216" s="218"/>
      <c r="D216" s="219"/>
      <c r="E216" s="218"/>
      <c r="F216" s="219"/>
      <c r="G216" s="218"/>
      <c r="H216" s="218"/>
      <c r="I216" s="220"/>
    </row>
    <row r="217" spans="1:9" ht="15" customHeight="1">
      <c r="A217" s="221"/>
      <c r="B217" s="222" t="s">
        <v>79</v>
      </c>
      <c r="C217" s="223"/>
      <c r="D217" s="224"/>
      <c r="E217" s="223"/>
      <c r="F217" s="224"/>
      <c r="G217" s="223"/>
      <c r="H217" s="223"/>
      <c r="I217" s="225"/>
    </row>
    <row r="218" spans="1:9">
      <c r="A218" s="226" t="s">
        <v>80</v>
      </c>
      <c r="B218" s="227"/>
      <c r="C218" s="228"/>
      <c r="D218" s="229"/>
      <c r="E218" s="230"/>
      <c r="F218" s="229"/>
      <c r="G218" s="230"/>
      <c r="H218" s="230"/>
      <c r="I218" s="231"/>
    </row>
    <row r="219" spans="1:9">
      <c r="A219" s="226" t="s">
        <v>81</v>
      </c>
      <c r="B219" s="227"/>
      <c r="C219" s="228"/>
      <c r="D219" s="229"/>
      <c r="E219" s="230"/>
      <c r="F219" s="229"/>
      <c r="G219" s="230"/>
      <c r="H219" s="230"/>
      <c r="I219" s="231"/>
    </row>
    <row r="220" spans="1:9" ht="14.25" thickBot="1">
      <c r="A220" s="232" t="s">
        <v>82</v>
      </c>
      <c r="B220" s="233"/>
      <c r="C220" s="234"/>
      <c r="D220" s="235"/>
      <c r="E220" s="236"/>
      <c r="F220" s="235"/>
      <c r="G220" s="236"/>
      <c r="H220" s="236"/>
      <c r="I220" s="237"/>
    </row>
    <row r="221" spans="1:9" ht="14.25" thickBot="1">
      <c r="A221" s="238"/>
      <c r="B221" s="239" t="s">
        <v>83</v>
      </c>
      <c r="C221" s="240"/>
      <c r="D221" s="240"/>
      <c r="E221" s="241">
        <f>SUM(E218:E220)</f>
        <v>0</v>
      </c>
      <c r="F221" s="241">
        <f>SUM(F218:F220)</f>
        <v>0</v>
      </c>
      <c r="G221" s="241">
        <f>SUM(G218:G220)</f>
        <v>0</v>
      </c>
      <c r="H221" s="240"/>
      <c r="I221" s="240"/>
    </row>
    <row r="222" spans="1:9" ht="93" customHeight="1" thickBot="1">
      <c r="A222" s="210" t="s">
        <v>71</v>
      </c>
      <c r="B222" s="242"/>
      <c r="C222" s="212" t="s">
        <v>72</v>
      </c>
      <c r="D222" s="213" t="s">
        <v>73</v>
      </c>
      <c r="E222" s="212" t="s">
        <v>74</v>
      </c>
      <c r="F222" s="214" t="s">
        <v>75</v>
      </c>
      <c r="G222" s="212" t="s">
        <v>76</v>
      </c>
      <c r="H222" s="212" t="s">
        <v>84</v>
      </c>
      <c r="I222" s="215" t="s">
        <v>85</v>
      </c>
    </row>
    <row r="223" spans="1:9" ht="33" customHeight="1" thickBot="1">
      <c r="A223" s="243"/>
      <c r="B223" s="244" t="s">
        <v>14</v>
      </c>
      <c r="C223" s="245"/>
      <c r="D223" s="246"/>
      <c r="E223" s="245"/>
      <c r="F223" s="246"/>
      <c r="G223" s="245"/>
      <c r="H223" s="245"/>
      <c r="I223" s="247"/>
    </row>
    <row r="224" spans="1:9">
      <c r="A224" s="221"/>
      <c r="B224" s="222" t="s">
        <v>79</v>
      </c>
      <c r="C224" s="223"/>
      <c r="D224" s="224"/>
      <c r="E224" s="223"/>
      <c r="F224" s="224"/>
      <c r="G224" s="223"/>
      <c r="H224" s="223"/>
      <c r="I224" s="225"/>
    </row>
    <row r="225" spans="1:9">
      <c r="A225" s="226" t="s">
        <v>80</v>
      </c>
      <c r="B225" s="227"/>
      <c r="C225" s="228"/>
      <c r="D225" s="229"/>
      <c r="E225" s="230"/>
      <c r="F225" s="229"/>
      <c r="G225" s="230"/>
      <c r="H225" s="230"/>
      <c r="I225" s="231"/>
    </row>
    <row r="226" spans="1:9">
      <c r="A226" s="226" t="s">
        <v>81</v>
      </c>
      <c r="B226" s="227"/>
      <c r="C226" s="228"/>
      <c r="D226" s="229"/>
      <c r="E226" s="230"/>
      <c r="F226" s="229"/>
      <c r="G226" s="230"/>
      <c r="H226" s="230"/>
      <c r="I226" s="231"/>
    </row>
    <row r="227" spans="1:9" ht="14.25" thickBot="1">
      <c r="A227" s="232" t="s">
        <v>82</v>
      </c>
      <c r="B227" s="233"/>
      <c r="C227" s="234"/>
      <c r="D227" s="235"/>
      <c r="E227" s="236"/>
      <c r="F227" s="235"/>
      <c r="G227" s="236"/>
      <c r="H227" s="236"/>
      <c r="I227" s="237"/>
    </row>
    <row r="228" spans="1:9" ht="14.25" thickBot="1">
      <c r="A228" s="248"/>
      <c r="B228" s="239" t="s">
        <v>83</v>
      </c>
      <c r="C228" s="240"/>
      <c r="D228" s="249"/>
      <c r="E228" s="241">
        <f>SUM(E225:E227)</f>
        <v>0</v>
      </c>
      <c r="F228" s="241">
        <f>SUM(F225:F227)</f>
        <v>0</v>
      </c>
      <c r="G228" s="241">
        <f>SUM(G225:G227)</f>
        <v>0</v>
      </c>
      <c r="H228" s="240"/>
      <c r="I228" s="250"/>
    </row>
    <row r="232" spans="1:9" ht="15">
      <c r="A232" s="251" t="s">
        <v>86</v>
      </c>
      <c r="B232" s="252"/>
      <c r="C232" s="252"/>
      <c r="D232" s="252"/>
      <c r="E232" s="252"/>
      <c r="F232" s="252"/>
      <c r="G232" s="252"/>
      <c r="H232" s="252"/>
      <c r="I232" s="252"/>
    </row>
    <row r="233" spans="1:9" ht="14.25" thickBot="1">
      <c r="A233" s="253"/>
      <c r="B233" s="207"/>
      <c r="C233" s="207"/>
      <c r="D233" s="207"/>
      <c r="E233" s="253"/>
      <c r="F233" s="253"/>
      <c r="G233" s="253"/>
      <c r="H233" s="253"/>
      <c r="I233" s="253"/>
    </row>
    <row r="234" spans="1:9" ht="14.25" thickBot="1">
      <c r="A234" s="254" t="s">
        <v>87</v>
      </c>
      <c r="B234" s="255"/>
      <c r="C234" s="255"/>
      <c r="D234" s="256"/>
      <c r="E234" s="257" t="s">
        <v>14</v>
      </c>
      <c r="F234" s="258" t="s">
        <v>88</v>
      </c>
      <c r="G234" s="259"/>
      <c r="H234" s="260"/>
      <c r="I234" s="261" t="s">
        <v>21</v>
      </c>
    </row>
    <row r="235" spans="1:9" ht="14.25" thickBot="1">
      <c r="A235" s="262"/>
      <c r="B235" s="263"/>
      <c r="C235" s="263"/>
      <c r="D235" s="264"/>
      <c r="E235" s="265"/>
      <c r="F235" s="266" t="s">
        <v>25</v>
      </c>
      <c r="G235" s="267" t="s">
        <v>89</v>
      </c>
      <c r="H235" s="266" t="s">
        <v>90</v>
      </c>
      <c r="I235" s="268"/>
    </row>
    <row r="236" spans="1:9">
      <c r="A236" s="269">
        <v>1</v>
      </c>
      <c r="B236" s="270" t="s">
        <v>57</v>
      </c>
      <c r="C236" s="271"/>
      <c r="D236" s="272"/>
      <c r="E236" s="273"/>
      <c r="F236" s="274"/>
      <c r="G236" s="274"/>
      <c r="H236" s="274"/>
      <c r="I236" s="275">
        <f>E236+F236-G236-H236</f>
        <v>0</v>
      </c>
    </row>
    <row r="237" spans="1:9">
      <c r="A237" s="276"/>
      <c r="B237" s="277" t="s">
        <v>91</v>
      </c>
      <c r="C237" s="278"/>
      <c r="D237" s="279"/>
      <c r="E237" s="280"/>
      <c r="F237" s="245"/>
      <c r="G237" s="245"/>
      <c r="H237" s="245"/>
      <c r="I237" s="281">
        <f>E237+F237-G237-H237</f>
        <v>0</v>
      </c>
    </row>
    <row r="238" spans="1:9">
      <c r="A238" s="282" t="s">
        <v>92</v>
      </c>
      <c r="B238" s="283" t="s">
        <v>93</v>
      </c>
      <c r="C238" s="284"/>
      <c r="D238" s="285"/>
      <c r="E238" s="286">
        <v>27438.26</v>
      </c>
      <c r="F238" s="230">
        <v>1537.2</v>
      </c>
      <c r="G238" s="230"/>
      <c r="H238" s="230"/>
      <c r="I238" s="287">
        <f>E238+F238-G238-H238</f>
        <v>28975.46</v>
      </c>
    </row>
    <row r="239" spans="1:9">
      <c r="A239" s="282"/>
      <c r="B239" s="277" t="s">
        <v>91</v>
      </c>
      <c r="C239" s="278"/>
      <c r="D239" s="279"/>
      <c r="E239" s="288"/>
      <c r="F239" s="230"/>
      <c r="G239" s="230"/>
      <c r="H239" s="230"/>
      <c r="I239" s="289">
        <f>E239+F239-G239-H239</f>
        <v>0</v>
      </c>
    </row>
    <row r="240" spans="1:9" ht="14.25" thickBot="1">
      <c r="A240" s="290" t="s">
        <v>94</v>
      </c>
      <c r="B240" s="283" t="s">
        <v>95</v>
      </c>
      <c r="C240" s="284"/>
      <c r="D240" s="285"/>
      <c r="E240" s="286"/>
      <c r="F240" s="230"/>
      <c r="G240" s="230"/>
      <c r="H240" s="230"/>
      <c r="I240" s="291">
        <f>E240+F240-G240-H240</f>
        <v>0</v>
      </c>
    </row>
    <row r="241" spans="1:9" ht="14.25" thickBot="1">
      <c r="A241" s="292" t="s">
        <v>96</v>
      </c>
      <c r="B241" s="293"/>
      <c r="C241" s="293"/>
      <c r="D241" s="294"/>
      <c r="E241" s="295">
        <f>E236+E238+E240</f>
        <v>27438.26</v>
      </c>
      <c r="F241" s="295">
        <f>F236+F238+F240</f>
        <v>1537.2</v>
      </c>
      <c r="G241" s="295">
        <f>G236+G238+G240</f>
        <v>0</v>
      </c>
      <c r="H241" s="295">
        <f>H236+H238+H240</f>
        <v>0</v>
      </c>
      <c r="I241" s="296">
        <f>I236+I238+I240</f>
        <v>28975.46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7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7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7"/>
      <c r="B245" s="2"/>
      <c r="C245" s="2"/>
      <c r="D245" s="2"/>
      <c r="E245" s="2"/>
      <c r="F245" s="2"/>
      <c r="G245" s="2"/>
      <c r="H245" s="2"/>
      <c r="I245" s="2"/>
    </row>
    <row r="246" spans="1:9">
      <c r="A246" s="297"/>
      <c r="B246" s="2"/>
      <c r="C246" s="2"/>
      <c r="D246" s="2"/>
      <c r="E246" s="2"/>
      <c r="F246" s="2"/>
      <c r="G246" s="2"/>
      <c r="H246" s="2"/>
      <c r="I246" s="2"/>
    </row>
    <row r="247" spans="1:9">
      <c r="A247" s="297"/>
      <c r="B247" s="2"/>
      <c r="C247" s="2"/>
      <c r="D247" s="2"/>
      <c r="E247" s="2"/>
      <c r="F247" s="2"/>
      <c r="G247" s="2"/>
      <c r="H247" s="2"/>
      <c r="I247" s="2"/>
    </row>
    <row r="248" spans="1:9">
      <c r="A248" s="297"/>
      <c r="B248" s="2"/>
      <c r="C248" s="2"/>
      <c r="D248" s="2"/>
      <c r="E248" s="2"/>
      <c r="F248" s="2"/>
      <c r="G248" s="2"/>
      <c r="H248" s="2"/>
      <c r="I248" s="2"/>
    </row>
    <row r="249" spans="1:9">
      <c r="A249" s="297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8" t="s">
        <v>99</v>
      </c>
      <c r="B250" s="298"/>
      <c r="C250" s="298"/>
      <c r="D250" s="298"/>
      <c r="E250" s="298"/>
      <c r="F250" s="298"/>
      <c r="G250" s="298"/>
    </row>
    <row r="251" spans="1:9" ht="14.25" thickBot="1">
      <c r="A251" s="299"/>
      <c r="B251" s="253"/>
      <c r="C251" s="253"/>
      <c r="D251" s="253"/>
      <c r="E251" s="253"/>
      <c r="F251" s="253"/>
      <c r="G251" s="253"/>
    </row>
    <row r="252" spans="1:9" ht="26.25" thickBot="1">
      <c r="A252" s="300" t="s">
        <v>100</v>
      </c>
      <c r="B252" s="301"/>
      <c r="C252" s="302" t="s">
        <v>101</v>
      </c>
      <c r="D252" s="213" t="s">
        <v>102</v>
      </c>
      <c r="E252" s="303" t="s">
        <v>103</v>
      </c>
      <c r="F252" s="213" t="s">
        <v>104</v>
      </c>
      <c r="G252" s="304" t="s">
        <v>105</v>
      </c>
    </row>
    <row r="253" spans="1:9" ht="26.25" customHeight="1">
      <c r="A253" s="305" t="s">
        <v>106</v>
      </c>
      <c r="B253" s="306"/>
      <c r="C253" s="307"/>
      <c r="D253" s="307"/>
      <c r="E253" s="307"/>
      <c r="F253" s="307"/>
      <c r="G253" s="308">
        <f>C253+D253-E253-F253</f>
        <v>0</v>
      </c>
    </row>
    <row r="254" spans="1:9" ht="25.5" customHeight="1">
      <c r="A254" s="309" t="s">
        <v>107</v>
      </c>
      <c r="B254" s="310"/>
      <c r="C254" s="311"/>
      <c r="D254" s="311"/>
      <c r="E254" s="311"/>
      <c r="F254" s="311"/>
      <c r="G254" s="312">
        <f t="shared" ref="G254:G261" si="13">C254+D254-E254-F254</f>
        <v>0</v>
      </c>
    </row>
    <row r="255" spans="1:9">
      <c r="A255" s="309" t="s">
        <v>108</v>
      </c>
      <c r="B255" s="310"/>
      <c r="C255" s="311"/>
      <c r="D255" s="311"/>
      <c r="E255" s="311"/>
      <c r="F255" s="311"/>
      <c r="G255" s="312">
        <f t="shared" si="13"/>
        <v>0</v>
      </c>
    </row>
    <row r="256" spans="1:9">
      <c r="A256" s="309" t="s">
        <v>109</v>
      </c>
      <c r="B256" s="310"/>
      <c r="C256" s="311"/>
      <c r="D256" s="311"/>
      <c r="E256" s="311"/>
      <c r="F256" s="311"/>
      <c r="G256" s="312">
        <f t="shared" si="13"/>
        <v>0</v>
      </c>
    </row>
    <row r="257" spans="1:7" ht="38.25" customHeight="1">
      <c r="A257" s="309" t="s">
        <v>110</v>
      </c>
      <c r="B257" s="310"/>
      <c r="C257" s="311"/>
      <c r="D257" s="311"/>
      <c r="E257" s="311"/>
      <c r="F257" s="311"/>
      <c r="G257" s="312">
        <f t="shared" si="13"/>
        <v>0</v>
      </c>
    </row>
    <row r="258" spans="1:7" ht="25.5" customHeight="1">
      <c r="A258" s="313" t="s">
        <v>111</v>
      </c>
      <c r="B258" s="310"/>
      <c r="C258" s="311"/>
      <c r="D258" s="311"/>
      <c r="E258" s="311"/>
      <c r="F258" s="311"/>
      <c r="G258" s="312">
        <f t="shared" si="13"/>
        <v>0</v>
      </c>
    </row>
    <row r="259" spans="1:7">
      <c r="A259" s="313" t="s">
        <v>112</v>
      </c>
      <c r="B259" s="310"/>
      <c r="C259" s="311"/>
      <c r="D259" s="311"/>
      <c r="E259" s="311"/>
      <c r="F259" s="311"/>
      <c r="G259" s="312">
        <f t="shared" si="13"/>
        <v>0</v>
      </c>
    </row>
    <row r="260" spans="1:7" ht="24.75" customHeight="1">
      <c r="A260" s="313" t="s">
        <v>113</v>
      </c>
      <c r="B260" s="310"/>
      <c r="C260" s="311"/>
      <c r="D260" s="311"/>
      <c r="E260" s="311"/>
      <c r="F260" s="311"/>
      <c r="G260" s="312">
        <f t="shared" si="13"/>
        <v>0</v>
      </c>
    </row>
    <row r="261" spans="1:7" ht="27.75" customHeight="1" thickBot="1">
      <c r="A261" s="314" t="s">
        <v>114</v>
      </c>
      <c r="B261" s="315"/>
      <c r="C261" s="316"/>
      <c r="D261" s="316"/>
      <c r="E261" s="316"/>
      <c r="F261" s="316"/>
      <c r="G261" s="317">
        <f t="shared" si="13"/>
        <v>0</v>
      </c>
    </row>
    <row r="262" spans="1:7">
      <c r="A262" s="318" t="s">
        <v>115</v>
      </c>
      <c r="B262" s="306"/>
      <c r="C262" s="319">
        <f>SUM(C263:C282)</f>
        <v>0</v>
      </c>
      <c r="D262" s="319">
        <f>SUM(D263:D282)</f>
        <v>0</v>
      </c>
      <c r="E262" s="319">
        <f>SUM(E263:E282)</f>
        <v>0</v>
      </c>
      <c r="F262" s="319">
        <f>SUM(F263:F282)</f>
        <v>0</v>
      </c>
      <c r="G262" s="320">
        <f>SUM(G263:G282)</f>
        <v>0</v>
      </c>
    </row>
    <row r="263" spans="1:7">
      <c r="A263" s="321" t="s">
        <v>116</v>
      </c>
      <c r="B263" s="310"/>
      <c r="C263" s="322"/>
      <c r="D263" s="322"/>
      <c r="E263" s="323"/>
      <c r="F263" s="323"/>
      <c r="G263" s="312">
        <f t="shared" ref="G263:G282" si="14">C263+D263-E263-F263</f>
        <v>0</v>
      </c>
    </row>
    <row r="264" spans="1:7">
      <c r="A264" s="321" t="s">
        <v>117</v>
      </c>
      <c r="B264" s="310"/>
      <c r="C264" s="322"/>
      <c r="D264" s="322"/>
      <c r="E264" s="323"/>
      <c r="F264" s="323"/>
      <c r="G264" s="312">
        <f t="shared" si="14"/>
        <v>0</v>
      </c>
    </row>
    <row r="265" spans="1:7" ht="13.5" customHeight="1">
      <c r="A265" s="321" t="s">
        <v>118</v>
      </c>
      <c r="B265" s="310"/>
      <c r="C265" s="322"/>
      <c r="D265" s="322"/>
      <c r="E265" s="323"/>
      <c r="F265" s="323"/>
      <c r="G265" s="312">
        <f t="shared" si="14"/>
        <v>0</v>
      </c>
    </row>
    <row r="266" spans="1:7" ht="40.35" customHeight="1">
      <c r="A266" s="321" t="s">
        <v>119</v>
      </c>
      <c r="B266" s="310"/>
      <c r="C266" s="322"/>
      <c r="D266" s="322"/>
      <c r="E266" s="323"/>
      <c r="F266" s="323"/>
      <c r="G266" s="312">
        <f t="shared" si="14"/>
        <v>0</v>
      </c>
    </row>
    <row r="267" spans="1:7">
      <c r="A267" s="324" t="s">
        <v>120</v>
      </c>
      <c r="B267" s="310"/>
      <c r="C267" s="322"/>
      <c r="D267" s="322"/>
      <c r="E267" s="323"/>
      <c r="F267" s="323"/>
      <c r="G267" s="312">
        <f t="shared" si="14"/>
        <v>0</v>
      </c>
    </row>
    <row r="268" spans="1:7">
      <c r="A268" s="324" t="s">
        <v>121</v>
      </c>
      <c r="B268" s="310"/>
      <c r="C268" s="322"/>
      <c r="D268" s="322"/>
      <c r="E268" s="323"/>
      <c r="F268" s="323"/>
      <c r="G268" s="312">
        <f t="shared" si="14"/>
        <v>0</v>
      </c>
    </row>
    <row r="269" spans="1:7">
      <c r="A269" s="324" t="s">
        <v>122</v>
      </c>
      <c r="B269" s="310"/>
      <c r="C269" s="322"/>
      <c r="D269" s="322"/>
      <c r="E269" s="323"/>
      <c r="F269" s="323"/>
      <c r="G269" s="312">
        <f t="shared" si="14"/>
        <v>0</v>
      </c>
    </row>
    <row r="270" spans="1:7" ht="30.6" customHeight="1">
      <c r="A270" s="324" t="s">
        <v>123</v>
      </c>
      <c r="B270" s="310"/>
      <c r="C270" s="322"/>
      <c r="D270" s="322"/>
      <c r="E270" s="323"/>
      <c r="F270" s="323"/>
      <c r="G270" s="312">
        <f t="shared" si="14"/>
        <v>0</v>
      </c>
    </row>
    <row r="271" spans="1:7">
      <c r="A271" s="324" t="s">
        <v>124</v>
      </c>
      <c r="B271" s="310"/>
      <c r="C271" s="322"/>
      <c r="D271" s="322"/>
      <c r="E271" s="323"/>
      <c r="F271" s="323"/>
      <c r="G271" s="312">
        <f t="shared" si="14"/>
        <v>0</v>
      </c>
    </row>
    <row r="272" spans="1:7">
      <c r="A272" s="324" t="s">
        <v>125</v>
      </c>
      <c r="B272" s="310"/>
      <c r="C272" s="322"/>
      <c r="D272" s="322"/>
      <c r="E272" s="323"/>
      <c r="F272" s="323"/>
      <c r="G272" s="312">
        <f t="shared" si="14"/>
        <v>0</v>
      </c>
    </row>
    <row r="273" spans="1:7">
      <c r="A273" s="324" t="s">
        <v>126</v>
      </c>
      <c r="B273" s="310"/>
      <c r="C273" s="322"/>
      <c r="D273" s="322"/>
      <c r="E273" s="323"/>
      <c r="F273" s="323"/>
      <c r="G273" s="312">
        <f t="shared" si="14"/>
        <v>0</v>
      </c>
    </row>
    <row r="274" spans="1:7">
      <c r="A274" s="324" t="s">
        <v>127</v>
      </c>
      <c r="B274" s="310"/>
      <c r="C274" s="322"/>
      <c r="D274" s="322"/>
      <c r="E274" s="323"/>
      <c r="F274" s="323"/>
      <c r="G274" s="312">
        <f t="shared" si="14"/>
        <v>0</v>
      </c>
    </row>
    <row r="275" spans="1:7">
      <c r="A275" s="324" t="s">
        <v>128</v>
      </c>
      <c r="B275" s="310"/>
      <c r="C275" s="322"/>
      <c r="D275" s="322"/>
      <c r="E275" s="323"/>
      <c r="F275" s="323"/>
      <c r="G275" s="312">
        <f t="shared" si="14"/>
        <v>0</v>
      </c>
    </row>
    <row r="276" spans="1:7">
      <c r="A276" s="325" t="s">
        <v>129</v>
      </c>
      <c r="B276" s="310"/>
      <c r="C276" s="322"/>
      <c r="D276" s="322"/>
      <c r="E276" s="323"/>
      <c r="F276" s="323"/>
      <c r="G276" s="312">
        <f>C276+D276-E276-F276</f>
        <v>0</v>
      </c>
    </row>
    <row r="277" spans="1:7">
      <c r="A277" s="325" t="s">
        <v>130</v>
      </c>
      <c r="B277" s="310"/>
      <c r="C277" s="322"/>
      <c r="D277" s="322"/>
      <c r="E277" s="323"/>
      <c r="F277" s="323"/>
      <c r="G277" s="312">
        <f>C277+D277-E277-F277</f>
        <v>0</v>
      </c>
    </row>
    <row r="278" spans="1:7">
      <c r="A278" s="321" t="s">
        <v>131</v>
      </c>
      <c r="B278" s="310"/>
      <c r="C278" s="322"/>
      <c r="D278" s="322"/>
      <c r="E278" s="323"/>
      <c r="F278" s="323"/>
      <c r="G278" s="312">
        <f t="shared" si="14"/>
        <v>0</v>
      </c>
    </row>
    <row r="279" spans="1:7">
      <c r="A279" s="321" t="s">
        <v>132</v>
      </c>
      <c r="B279" s="310"/>
      <c r="C279" s="322"/>
      <c r="D279" s="322"/>
      <c r="E279" s="323"/>
      <c r="F279" s="323"/>
      <c r="G279" s="312">
        <f t="shared" si="14"/>
        <v>0</v>
      </c>
    </row>
    <row r="280" spans="1:7">
      <c r="A280" s="325" t="s">
        <v>133</v>
      </c>
      <c r="B280" s="310"/>
      <c r="C280" s="322"/>
      <c r="D280" s="322"/>
      <c r="E280" s="323"/>
      <c r="F280" s="323"/>
      <c r="G280" s="312">
        <f t="shared" si="14"/>
        <v>0</v>
      </c>
    </row>
    <row r="281" spans="1:7">
      <c r="A281" s="325" t="s">
        <v>134</v>
      </c>
      <c r="B281" s="310"/>
      <c r="C281" s="322"/>
      <c r="D281" s="322"/>
      <c r="E281" s="323"/>
      <c r="F281" s="323"/>
      <c r="G281" s="312">
        <f t="shared" si="14"/>
        <v>0</v>
      </c>
    </row>
    <row r="282" spans="1:7" ht="14.25" thickBot="1">
      <c r="A282" s="326" t="s">
        <v>135</v>
      </c>
      <c r="B282" s="315"/>
      <c r="C282" s="327"/>
      <c r="D282" s="327"/>
      <c r="E282" s="323"/>
      <c r="F282" s="323"/>
      <c r="G282" s="312">
        <f t="shared" si="14"/>
        <v>0</v>
      </c>
    </row>
    <row r="283" spans="1:7" ht="14.25" thickBot="1">
      <c r="A283" s="328" t="s">
        <v>136</v>
      </c>
      <c r="B283" s="329"/>
      <c r="C283" s="330">
        <f>SUM(C253:C262)</f>
        <v>0</v>
      </c>
      <c r="D283" s="330">
        <f>SUM(D253:D262)</f>
        <v>0</v>
      </c>
      <c r="E283" s="330">
        <f>SUM(E253:E262)</f>
        <v>0</v>
      </c>
      <c r="F283" s="330">
        <f>SUM(F253:F262)</f>
        <v>0</v>
      </c>
      <c r="G283" s="331">
        <f>SUM(G253:G262)</f>
        <v>0</v>
      </c>
    </row>
    <row r="284" spans="1:7">
      <c r="A284" s="332"/>
      <c r="B284" s="37"/>
      <c r="C284" s="333"/>
      <c r="D284" s="333"/>
      <c r="E284" s="333"/>
      <c r="F284" s="333"/>
      <c r="G284" s="333"/>
    </row>
    <row r="285" spans="1:7">
      <c r="A285" s="332"/>
      <c r="B285" s="37"/>
      <c r="C285" s="333"/>
      <c r="D285" s="333"/>
      <c r="E285" s="333"/>
      <c r="F285" s="333"/>
      <c r="G285" s="333"/>
    </row>
    <row r="286" spans="1:7">
      <c r="A286" s="332"/>
      <c r="B286" s="37"/>
      <c r="C286" s="333"/>
      <c r="D286" s="333"/>
      <c r="E286" s="333"/>
      <c r="F286" s="333"/>
      <c r="G286" s="333"/>
    </row>
    <row r="287" spans="1:7">
      <c r="A287" s="332"/>
      <c r="B287" s="37"/>
      <c r="C287" s="333"/>
      <c r="D287" s="333"/>
      <c r="E287" s="333"/>
      <c r="F287" s="333"/>
      <c r="G287" s="333"/>
    </row>
    <row r="288" spans="1:7">
      <c r="A288" s="332"/>
      <c r="B288" s="37"/>
      <c r="C288" s="333"/>
      <c r="D288" s="333"/>
      <c r="E288" s="333"/>
      <c r="F288" s="333"/>
      <c r="G288" s="333"/>
    </row>
    <row r="289" spans="1:7">
      <c r="A289" s="332"/>
      <c r="B289" s="37"/>
      <c r="C289" s="333"/>
      <c r="D289" s="333"/>
      <c r="E289" s="333"/>
      <c r="F289" s="333"/>
      <c r="G289" s="333"/>
    </row>
    <row r="290" spans="1:7" ht="14.25">
      <c r="A290" s="205" t="s">
        <v>137</v>
      </c>
      <c r="B290" s="205"/>
      <c r="C290" s="205"/>
    </row>
    <row r="291" spans="1:7" ht="15.75" thickBot="1">
      <c r="A291" s="334"/>
      <c r="B291" s="334"/>
      <c r="C291" s="334"/>
    </row>
    <row r="292" spans="1:7" ht="28.5" customHeight="1" thickBot="1">
      <c r="A292" s="328" t="s">
        <v>32</v>
      </c>
      <c r="B292" s="335"/>
      <c r="C292" s="214" t="s">
        <v>14</v>
      </c>
      <c r="D292" s="336" t="s">
        <v>21</v>
      </c>
    </row>
    <row r="293" spans="1:7" ht="14.25" thickBot="1">
      <c r="A293" s="328" t="s">
        <v>138</v>
      </c>
      <c r="B293" s="335"/>
      <c r="C293" s="337">
        <f>SUM(C294:C296)</f>
        <v>0</v>
      </c>
      <c r="D293" s="337">
        <f>SUM(D294:D296)</f>
        <v>0</v>
      </c>
    </row>
    <row r="294" spans="1:7">
      <c r="A294" s="338" t="s">
        <v>139</v>
      </c>
      <c r="B294" s="339"/>
      <c r="C294" s="340"/>
      <c r="D294" s="341"/>
    </row>
    <row r="295" spans="1:7">
      <c r="A295" s="342" t="s">
        <v>140</v>
      </c>
      <c r="B295" s="343"/>
      <c r="C295" s="344"/>
      <c r="D295" s="345"/>
    </row>
    <row r="296" spans="1:7" ht="14.25" thickBot="1">
      <c r="A296" s="346" t="s">
        <v>141</v>
      </c>
      <c r="B296" s="347"/>
      <c r="C296" s="344"/>
      <c r="D296" s="345"/>
    </row>
    <row r="297" spans="1:7" ht="26.25" customHeight="1" thickBot="1">
      <c r="A297" s="328" t="s">
        <v>142</v>
      </c>
      <c r="B297" s="335"/>
      <c r="C297" s="348">
        <f>SUM(C298:C300)</f>
        <v>0</v>
      </c>
      <c r="D297" s="349">
        <f>SUM(D298:D300)</f>
        <v>0</v>
      </c>
    </row>
    <row r="298" spans="1:7" ht="25.5" customHeight="1">
      <c r="A298" s="338" t="s">
        <v>139</v>
      </c>
      <c r="B298" s="339"/>
      <c r="C298" s="340"/>
      <c r="D298" s="341"/>
    </row>
    <row r="299" spans="1:7">
      <c r="A299" s="342" t="s">
        <v>140</v>
      </c>
      <c r="B299" s="343"/>
      <c r="C299" s="344"/>
      <c r="D299" s="345"/>
    </row>
    <row r="300" spans="1:7" ht="14.25" thickBot="1">
      <c r="A300" s="346" t="s">
        <v>141</v>
      </c>
      <c r="B300" s="347"/>
      <c r="C300" s="344"/>
      <c r="D300" s="345"/>
    </row>
    <row r="301" spans="1:7" ht="26.25" customHeight="1" thickBot="1">
      <c r="A301" s="328" t="s">
        <v>143</v>
      </c>
      <c r="B301" s="335"/>
      <c r="C301" s="350">
        <f>SUM(C302:C304)</f>
        <v>0</v>
      </c>
      <c r="D301" s="351">
        <f>SUM(D302:D304)</f>
        <v>0</v>
      </c>
    </row>
    <row r="302" spans="1:7" ht="16.350000000000001" customHeight="1">
      <c r="A302" s="338" t="s">
        <v>139</v>
      </c>
      <c r="B302" s="339"/>
      <c r="C302" s="340"/>
      <c r="D302" s="341"/>
    </row>
    <row r="303" spans="1:7">
      <c r="A303" s="342" t="s">
        <v>140</v>
      </c>
      <c r="B303" s="343"/>
      <c r="C303" s="344"/>
      <c r="D303" s="345"/>
    </row>
    <row r="304" spans="1:7" ht="14.25" thickBot="1">
      <c r="A304" s="346" t="s">
        <v>141</v>
      </c>
      <c r="B304" s="347"/>
      <c r="C304" s="344"/>
      <c r="D304" s="345"/>
    </row>
    <row r="305" spans="1:4" ht="14.25" thickBot="1">
      <c r="A305" s="328" t="s">
        <v>144</v>
      </c>
      <c r="B305" s="335"/>
      <c r="C305" s="352">
        <f>C297+C301</f>
        <v>0</v>
      </c>
      <c r="D305" s="351">
        <f>D297+D301</f>
        <v>0</v>
      </c>
    </row>
    <row r="308" spans="1:4" ht="60.75" customHeight="1">
      <c r="A308" s="205" t="s">
        <v>145</v>
      </c>
      <c r="B308" s="205"/>
      <c r="C308" s="205"/>
      <c r="D308" s="206"/>
    </row>
    <row r="309" spans="1:4" ht="14.25" thickBot="1">
      <c r="A309" s="353"/>
      <c r="B309" s="353"/>
      <c r="C309" s="353"/>
    </row>
    <row r="310" spans="1:4" ht="27.75" customHeight="1" thickBot="1">
      <c r="A310" s="354" t="s">
        <v>146</v>
      </c>
      <c r="B310" s="355"/>
      <c r="C310" s="214" t="s">
        <v>101</v>
      </c>
      <c r="D310" s="336" t="s">
        <v>105</v>
      </c>
    </row>
    <row r="311" spans="1:4" ht="25.5" customHeight="1">
      <c r="A311" s="356" t="s">
        <v>147</v>
      </c>
      <c r="B311" s="357"/>
      <c r="C311" s="358"/>
      <c r="D311" s="359"/>
    </row>
    <row r="312" spans="1:4" ht="26.25" customHeight="1" thickBot="1">
      <c r="A312" s="360" t="s">
        <v>148</v>
      </c>
      <c r="B312" s="361"/>
      <c r="C312" s="362"/>
      <c r="D312" s="341"/>
    </row>
    <row r="313" spans="1:4" ht="14.25" thickBot="1">
      <c r="A313" s="363" t="s">
        <v>136</v>
      </c>
      <c r="B313" s="364"/>
      <c r="C313" s="365">
        <f>SUM(C311:C312)</f>
        <v>0</v>
      </c>
      <c r="D313" s="366">
        <f>SUM(D311:D312)</f>
        <v>0</v>
      </c>
    </row>
    <row r="314" spans="1:4">
      <c r="A314" s="367"/>
      <c r="B314" s="367"/>
      <c r="C314" s="333"/>
      <c r="D314" s="333"/>
    </row>
    <row r="315" spans="1:4">
      <c r="A315" s="367"/>
      <c r="B315" s="367"/>
      <c r="C315" s="333"/>
      <c r="D315" s="333"/>
    </row>
    <row r="316" spans="1:4" ht="50.1" customHeight="1">
      <c r="A316" s="367"/>
      <c r="B316" s="367"/>
      <c r="C316" s="333"/>
      <c r="D316" s="333"/>
    </row>
    <row r="317" spans="1:4">
      <c r="A317" s="367"/>
      <c r="B317" s="367"/>
      <c r="C317" s="333"/>
      <c r="D317" s="333"/>
    </row>
    <row r="318" spans="1:4">
      <c r="A318" s="367"/>
      <c r="B318" s="367"/>
      <c r="C318" s="333"/>
      <c r="D318" s="333"/>
    </row>
    <row r="319" spans="1:4">
      <c r="A319" s="367"/>
      <c r="B319" s="367"/>
      <c r="C319" s="333"/>
      <c r="D319" s="333"/>
    </row>
    <row r="320" spans="1:4">
      <c r="A320" s="367"/>
      <c r="B320" s="367"/>
      <c r="C320" s="333"/>
      <c r="D320" s="333"/>
    </row>
    <row r="321" spans="1:5">
      <c r="A321" s="367"/>
      <c r="B321" s="367"/>
      <c r="C321" s="333"/>
      <c r="D321" s="333"/>
    </row>
    <row r="322" spans="1:5">
      <c r="A322" s="367"/>
      <c r="B322" s="367"/>
      <c r="C322" s="333"/>
      <c r="D322" s="333"/>
    </row>
    <row r="323" spans="1:5">
      <c r="A323" s="367"/>
      <c r="B323" s="367"/>
      <c r="C323" s="333"/>
      <c r="D323" s="333"/>
    </row>
    <row r="324" spans="1:5">
      <c r="A324" s="367"/>
      <c r="B324" s="367"/>
      <c r="C324" s="333"/>
      <c r="D324" s="333"/>
    </row>
    <row r="325" spans="1:5">
      <c r="A325" s="367"/>
      <c r="B325" s="367"/>
      <c r="C325" s="333"/>
      <c r="D325" s="333"/>
    </row>
    <row r="326" spans="1:5">
      <c r="A326" s="367"/>
      <c r="B326" s="367"/>
      <c r="C326" s="333"/>
      <c r="D326" s="333"/>
    </row>
    <row r="327" spans="1:5" ht="14.25">
      <c r="A327" s="205" t="s">
        <v>149</v>
      </c>
      <c r="B327" s="205"/>
      <c r="C327" s="205"/>
      <c r="D327" s="205"/>
      <c r="E327" s="205"/>
    </row>
    <row r="328" spans="1:5" ht="14.25" thickBot="1">
      <c r="A328" s="207"/>
      <c r="B328" s="368"/>
      <c r="C328" s="368"/>
      <c r="D328" s="368"/>
      <c r="E328" s="368"/>
    </row>
    <row r="329" spans="1:5" ht="36.6" customHeight="1" thickBot="1">
      <c r="A329" s="212" t="s">
        <v>150</v>
      </c>
      <c r="B329" s="369" t="s">
        <v>151</v>
      </c>
      <c r="C329" s="370"/>
      <c r="D329" s="300" t="s">
        <v>152</v>
      </c>
      <c r="E329" s="370"/>
    </row>
    <row r="330" spans="1:5" ht="14.25" thickBot="1">
      <c r="A330" s="371"/>
      <c r="B330" s="302" t="s">
        <v>153</v>
      </c>
      <c r="C330" s="303" t="s">
        <v>154</v>
      </c>
      <c r="D330" s="372" t="s">
        <v>155</v>
      </c>
      <c r="E330" s="303" t="s">
        <v>156</v>
      </c>
    </row>
    <row r="331" spans="1:5" ht="14.25" thickBot="1">
      <c r="A331" s="373" t="s">
        <v>157</v>
      </c>
      <c r="B331" s="369"/>
      <c r="C331" s="374"/>
      <c r="D331" s="374"/>
      <c r="E331" s="375"/>
    </row>
    <row r="332" spans="1:5">
      <c r="A332" s="376" t="s">
        <v>158</v>
      </c>
      <c r="B332" s="274"/>
      <c r="C332" s="274"/>
      <c r="D332" s="274"/>
      <c r="E332" s="274"/>
    </row>
    <row r="333" spans="1:5" ht="25.5">
      <c r="A333" s="376" t="s">
        <v>159</v>
      </c>
      <c r="B333" s="377"/>
      <c r="C333" s="377"/>
      <c r="D333" s="377"/>
      <c r="E333" s="377"/>
    </row>
    <row r="334" spans="1:5">
      <c r="A334" s="376" t="s">
        <v>160</v>
      </c>
      <c r="B334" s="377"/>
      <c r="C334" s="377"/>
      <c r="D334" s="377"/>
      <c r="E334" s="377"/>
    </row>
    <row r="335" spans="1:5">
      <c r="A335" s="376" t="s">
        <v>161</v>
      </c>
      <c r="B335" s="230"/>
      <c r="C335" s="230"/>
      <c r="D335" s="230"/>
      <c r="E335" s="230"/>
    </row>
    <row r="336" spans="1:5">
      <c r="A336" s="376" t="s">
        <v>82</v>
      </c>
      <c r="B336" s="230"/>
      <c r="C336" s="230"/>
      <c r="D336" s="230"/>
      <c r="E336" s="230"/>
    </row>
    <row r="337" spans="1:5" ht="14.25" thickBot="1">
      <c r="A337" s="378" t="s">
        <v>82</v>
      </c>
      <c r="B337" s="236"/>
      <c r="C337" s="236"/>
      <c r="D337" s="236"/>
      <c r="E337" s="236"/>
    </row>
    <row r="338" spans="1:5" ht="14.25" thickBot="1">
      <c r="A338" s="379" t="s">
        <v>136</v>
      </c>
      <c r="B338" s="241">
        <f>SUM(B332:B335)</f>
        <v>0</v>
      </c>
      <c r="C338" s="241">
        <f t="shared" ref="C338:E338" si="15">SUM(C332:C335)</f>
        <v>0</v>
      </c>
      <c r="D338" s="241">
        <f t="shared" si="15"/>
        <v>0</v>
      </c>
      <c r="E338" s="241">
        <f t="shared" si="15"/>
        <v>0</v>
      </c>
    </row>
    <row r="339" spans="1:5" ht="14.25" thickBot="1">
      <c r="A339" s="380" t="s">
        <v>162</v>
      </c>
      <c r="B339" s="369"/>
      <c r="C339" s="381"/>
      <c r="D339" s="381"/>
      <c r="E339" s="382"/>
    </row>
    <row r="340" spans="1:5">
      <c r="A340" s="383" t="s">
        <v>158</v>
      </c>
      <c r="B340" s="274"/>
      <c r="C340" s="274"/>
      <c r="D340" s="274"/>
      <c r="E340" s="274"/>
    </row>
    <row r="341" spans="1:5" ht="25.5">
      <c r="A341" s="376" t="s">
        <v>159</v>
      </c>
      <c r="B341" s="377"/>
      <c r="C341" s="377"/>
      <c r="D341" s="377"/>
      <c r="E341" s="377"/>
    </row>
    <row r="342" spans="1:5">
      <c r="A342" s="376" t="s">
        <v>160</v>
      </c>
      <c r="B342" s="377"/>
      <c r="C342" s="377"/>
      <c r="D342" s="377"/>
      <c r="E342" s="377"/>
    </row>
    <row r="343" spans="1:5">
      <c r="A343" s="376" t="s">
        <v>163</v>
      </c>
      <c r="B343" s="230"/>
      <c r="C343" s="230"/>
      <c r="D343" s="230"/>
      <c r="E343" s="230"/>
    </row>
    <row r="344" spans="1:5">
      <c r="A344" s="376" t="s">
        <v>82</v>
      </c>
      <c r="B344" s="230"/>
      <c r="C344" s="230"/>
      <c r="D344" s="230"/>
      <c r="E344" s="230"/>
    </row>
    <row r="345" spans="1:5">
      <c r="A345" s="378" t="s">
        <v>82</v>
      </c>
      <c r="B345" s="230"/>
      <c r="C345" s="230"/>
      <c r="D345" s="230"/>
      <c r="E345" s="230"/>
    </row>
    <row r="346" spans="1:5" ht="14.25" thickBot="1">
      <c r="A346" s="384" t="s">
        <v>136</v>
      </c>
      <c r="B346" s="385">
        <f>SUM(B340:B343)</f>
        <v>0</v>
      </c>
      <c r="C346" s="385">
        <f>SUM(C340:C343)</f>
        <v>0</v>
      </c>
      <c r="D346" s="385">
        <f>SUM(D340:D343)</f>
        <v>0</v>
      </c>
      <c r="E346" s="385">
        <f>SUM(E340:E343)</f>
        <v>0</v>
      </c>
    </row>
    <row r="374" spans="1:7" ht="49.5" customHeight="1">
      <c r="A374" s="205" t="s">
        <v>164</v>
      </c>
      <c r="B374" s="205"/>
      <c r="C374" s="205"/>
      <c r="D374" s="205"/>
      <c r="E374" s="205"/>
    </row>
    <row r="375" spans="1:7" ht="15" customHeight="1" thickBot="1">
      <c r="A375" s="386"/>
      <c r="B375" s="253"/>
      <c r="C375" s="253"/>
    </row>
    <row r="376" spans="1:7" ht="86.25" customHeight="1" thickBot="1">
      <c r="A376" s="210" t="s">
        <v>165</v>
      </c>
      <c r="B376" s="242"/>
      <c r="C376" s="214" t="s">
        <v>101</v>
      </c>
      <c r="D376" s="336" t="s">
        <v>21</v>
      </c>
      <c r="E376" s="336" t="s">
        <v>166</v>
      </c>
      <c r="G376" s="387"/>
    </row>
    <row r="377" spans="1:7" ht="25.5" customHeight="1">
      <c r="A377" s="388" t="s">
        <v>167</v>
      </c>
      <c r="B377" s="389"/>
      <c r="C377" s="390"/>
      <c r="D377" s="359"/>
      <c r="E377" s="359"/>
      <c r="G377" s="387"/>
    </row>
    <row r="378" spans="1:7" ht="14.25">
      <c r="A378" s="391" t="s">
        <v>168</v>
      </c>
      <c r="B378" s="392"/>
      <c r="C378" s="393"/>
      <c r="D378" s="345"/>
      <c r="E378" s="345"/>
      <c r="G378" s="387"/>
    </row>
    <row r="379" spans="1:7" ht="15" customHeight="1">
      <c r="A379" s="394" t="s">
        <v>169</v>
      </c>
      <c r="B379" s="395"/>
      <c r="C379" s="396"/>
      <c r="D379" s="397"/>
      <c r="E379" s="397"/>
      <c r="G379" s="398"/>
    </row>
    <row r="380" spans="1:7" ht="14.25">
      <c r="A380" s="399" t="s">
        <v>170</v>
      </c>
      <c r="B380" s="400"/>
      <c r="C380" s="393"/>
      <c r="D380" s="345"/>
      <c r="E380" s="345"/>
      <c r="G380" s="387"/>
    </row>
    <row r="381" spans="1:7" ht="14.25">
      <c r="A381" s="391" t="s">
        <v>171</v>
      </c>
      <c r="B381" s="392"/>
      <c r="C381" s="401"/>
      <c r="D381" s="402"/>
      <c r="E381" s="402"/>
      <c r="G381" s="387"/>
    </row>
    <row r="382" spans="1:7" ht="14.25">
      <c r="A382" s="391" t="s">
        <v>172</v>
      </c>
      <c r="B382" s="392"/>
      <c r="C382" s="401"/>
      <c r="D382" s="402"/>
      <c r="E382" s="402"/>
      <c r="G382" s="387"/>
    </row>
    <row r="383" spans="1:7" ht="27" customHeight="1">
      <c r="A383" s="391" t="s">
        <v>173</v>
      </c>
      <c r="B383" s="392"/>
      <c r="C383" s="403"/>
      <c r="D383" s="402"/>
      <c r="E383" s="402"/>
      <c r="G383" s="387"/>
    </row>
    <row r="384" spans="1:7">
      <c r="A384" s="391" t="s">
        <v>174</v>
      </c>
      <c r="B384" s="392"/>
      <c r="C384" s="404"/>
      <c r="D384" s="345"/>
      <c r="E384" s="345"/>
    </row>
    <row r="385" spans="1:5" ht="14.25" thickBot="1">
      <c r="A385" s="405" t="s">
        <v>17</v>
      </c>
      <c r="B385" s="406"/>
      <c r="C385" s="407"/>
      <c r="D385" s="408"/>
      <c r="E385" s="408"/>
    </row>
    <row r="386" spans="1:5" ht="14.25" thickBot="1">
      <c r="A386" s="409" t="s">
        <v>96</v>
      </c>
      <c r="B386" s="410"/>
      <c r="C386" s="411">
        <f>C377+C378+C380+C384</f>
        <v>0</v>
      </c>
      <c r="D386" s="412">
        <f>D377+D378+D380+D384</f>
        <v>0</v>
      </c>
      <c r="E386" s="413"/>
    </row>
    <row r="387" spans="1:5">
      <c r="A387" s="414"/>
      <c r="B387" s="414"/>
      <c r="C387" s="415"/>
      <c r="D387" s="415"/>
      <c r="E387" s="415"/>
    </row>
    <row r="388" spans="1:5">
      <c r="A388" s="414"/>
      <c r="B388" s="414"/>
      <c r="C388" s="415"/>
      <c r="D388" s="415"/>
      <c r="E388" s="415"/>
    </row>
    <row r="389" spans="1:5">
      <c r="A389" s="414"/>
      <c r="B389" s="414"/>
      <c r="C389" s="415"/>
      <c r="D389" s="415"/>
      <c r="E389" s="415"/>
    </row>
    <row r="390" spans="1:5">
      <c r="A390" s="414"/>
      <c r="B390" s="414"/>
      <c r="C390" s="415"/>
      <c r="D390" s="415"/>
      <c r="E390" s="415"/>
    </row>
    <row r="391" spans="1:5">
      <c r="A391" s="414"/>
      <c r="B391" s="414"/>
      <c r="C391" s="415"/>
      <c r="D391" s="415"/>
      <c r="E391" s="415"/>
    </row>
    <row r="392" spans="1:5">
      <c r="A392" s="414"/>
      <c r="B392" s="414"/>
      <c r="C392" s="415"/>
      <c r="D392" s="415"/>
      <c r="E392" s="415"/>
    </row>
    <row r="393" spans="1:5">
      <c r="A393" s="414"/>
      <c r="B393" s="414"/>
      <c r="C393" s="415"/>
      <c r="D393" s="415"/>
      <c r="E393" s="415"/>
    </row>
    <row r="394" spans="1:5">
      <c r="A394" s="414"/>
      <c r="B394" s="414"/>
      <c r="C394" s="415"/>
      <c r="D394" s="415"/>
      <c r="E394" s="415"/>
    </row>
    <row r="395" spans="1:5">
      <c r="A395" s="414"/>
      <c r="B395" s="414"/>
      <c r="C395" s="415"/>
      <c r="D395" s="415"/>
      <c r="E395" s="415"/>
    </row>
    <row r="396" spans="1:5">
      <c r="A396" s="414"/>
      <c r="B396" s="414"/>
      <c r="C396" s="415"/>
      <c r="D396" s="415"/>
      <c r="E396" s="415"/>
    </row>
    <row r="397" spans="1:5">
      <c r="A397" s="414"/>
      <c r="B397" s="414"/>
      <c r="C397" s="415"/>
      <c r="D397" s="415"/>
      <c r="E397" s="415"/>
    </row>
    <row r="398" spans="1:5">
      <c r="A398" s="414"/>
      <c r="B398" s="414"/>
      <c r="C398" s="415"/>
      <c r="D398" s="415"/>
      <c r="E398" s="415"/>
    </row>
    <row r="399" spans="1:5">
      <c r="A399" s="414"/>
      <c r="B399" s="414"/>
      <c r="C399" s="415"/>
      <c r="D399" s="415"/>
      <c r="E399" s="415"/>
    </row>
    <row r="400" spans="1:5">
      <c r="A400" s="414"/>
      <c r="B400" s="414"/>
      <c r="C400" s="415"/>
      <c r="D400" s="415"/>
      <c r="E400" s="415"/>
    </row>
    <row r="401" spans="1:5">
      <c r="A401" s="414"/>
      <c r="B401" s="414"/>
      <c r="C401" s="415"/>
      <c r="D401" s="415"/>
      <c r="E401" s="415"/>
    </row>
    <row r="402" spans="1:5">
      <c r="A402" s="414"/>
      <c r="B402" s="414"/>
      <c r="C402" s="415"/>
      <c r="D402" s="415"/>
      <c r="E402" s="415"/>
    </row>
    <row r="403" spans="1:5">
      <c r="A403" s="414"/>
      <c r="B403" s="414"/>
      <c r="C403" s="415"/>
      <c r="D403" s="415"/>
      <c r="E403" s="415"/>
    </row>
    <row r="404" spans="1:5">
      <c r="A404" s="414"/>
      <c r="B404" s="414"/>
      <c r="C404" s="415"/>
      <c r="D404" s="415"/>
      <c r="E404" s="415"/>
    </row>
    <row r="405" spans="1:5">
      <c r="A405" s="414"/>
      <c r="B405" s="414"/>
      <c r="C405" s="415"/>
      <c r="D405" s="415"/>
      <c r="E405" s="415"/>
    </row>
    <row r="406" spans="1:5">
      <c r="A406" s="414"/>
      <c r="B406" s="414"/>
      <c r="C406" s="415"/>
      <c r="D406" s="415"/>
      <c r="E406" s="415"/>
    </row>
    <row r="407" spans="1:5">
      <c r="A407" s="414"/>
      <c r="B407" s="414"/>
      <c r="C407" s="415"/>
      <c r="D407" s="415"/>
      <c r="E407" s="415"/>
    </row>
    <row r="408" spans="1:5">
      <c r="A408" s="414"/>
      <c r="B408" s="414"/>
      <c r="C408" s="415"/>
      <c r="D408" s="415"/>
      <c r="E408" s="415"/>
    </row>
    <row r="409" spans="1:5">
      <c r="A409" s="414"/>
      <c r="B409" s="414"/>
      <c r="C409" s="415"/>
      <c r="D409" s="415"/>
      <c r="E409" s="415"/>
    </row>
    <row r="410" spans="1:5">
      <c r="A410" s="414"/>
      <c r="B410" s="414"/>
      <c r="C410" s="415"/>
      <c r="D410" s="415"/>
      <c r="E410" s="415"/>
    </row>
    <row r="411" spans="1:5">
      <c r="A411" s="414"/>
      <c r="B411" s="414"/>
      <c r="C411" s="415"/>
      <c r="D411" s="415"/>
      <c r="E411" s="415"/>
    </row>
    <row r="412" spans="1:5">
      <c r="A412" s="414"/>
      <c r="B412" s="414"/>
      <c r="C412" s="415"/>
      <c r="D412" s="415"/>
      <c r="E412" s="415"/>
    </row>
    <row r="413" spans="1:5">
      <c r="A413" s="414"/>
      <c r="B413" s="414"/>
      <c r="C413" s="415"/>
      <c r="D413" s="415"/>
      <c r="E413" s="415"/>
    </row>
    <row r="414" spans="1:5">
      <c r="A414" s="414"/>
      <c r="B414" s="414"/>
      <c r="C414" s="415"/>
      <c r="D414" s="415"/>
      <c r="E414" s="415"/>
    </row>
    <row r="415" spans="1:5" ht="14.25">
      <c r="A415" s="298" t="s">
        <v>175</v>
      </c>
      <c r="B415" s="298"/>
      <c r="C415" s="298"/>
      <c r="D415" s="298"/>
    </row>
    <row r="416" spans="1:5" ht="14.25" thickBot="1">
      <c r="A416" s="299"/>
      <c r="B416" s="253"/>
      <c r="C416" s="253"/>
      <c r="D416" s="253"/>
    </row>
    <row r="417" spans="1:4" ht="25.5" customHeight="1" thickBot="1">
      <c r="A417" s="416" t="s">
        <v>100</v>
      </c>
      <c r="B417" s="417"/>
      <c r="C417" s="302" t="s">
        <v>101</v>
      </c>
      <c r="D417" s="304" t="s">
        <v>105</v>
      </c>
    </row>
    <row r="418" spans="1:4" ht="32.25" customHeight="1" thickBot="1">
      <c r="A418" s="418" t="s">
        <v>176</v>
      </c>
      <c r="B418" s="370"/>
      <c r="C418" s="419"/>
      <c r="D418" s="420"/>
    </row>
    <row r="419" spans="1:4" ht="14.25" thickBot="1">
      <c r="A419" s="418" t="s">
        <v>177</v>
      </c>
      <c r="B419" s="370"/>
      <c r="C419" s="419"/>
      <c r="D419" s="420"/>
    </row>
    <row r="420" spans="1:4" ht="14.25" thickBot="1">
      <c r="A420" s="418" t="s">
        <v>178</v>
      </c>
      <c r="B420" s="370"/>
      <c r="C420" s="419"/>
      <c r="D420" s="420"/>
    </row>
    <row r="421" spans="1:4" ht="25.5" customHeight="1" thickBot="1">
      <c r="A421" s="418" t="s">
        <v>179</v>
      </c>
      <c r="B421" s="370"/>
      <c r="C421" s="419"/>
      <c r="D421" s="420"/>
    </row>
    <row r="422" spans="1:4" ht="27" customHeight="1" thickBot="1">
      <c r="A422" s="418" t="s">
        <v>180</v>
      </c>
      <c r="B422" s="370"/>
      <c r="C422" s="419"/>
      <c r="D422" s="420"/>
    </row>
    <row r="423" spans="1:4" ht="14.25" thickBot="1">
      <c r="A423" s="421" t="s">
        <v>181</v>
      </c>
      <c r="B423" s="370"/>
      <c r="C423" s="419"/>
      <c r="D423" s="420"/>
    </row>
    <row r="424" spans="1:4" ht="29.25" customHeight="1" thickBot="1">
      <c r="A424" s="421" t="s">
        <v>182</v>
      </c>
      <c r="B424" s="370"/>
      <c r="C424" s="419"/>
      <c r="D424" s="420"/>
    </row>
    <row r="425" spans="1:4" ht="25.5" customHeight="1" thickBot="1">
      <c r="A425" s="421" t="s">
        <v>183</v>
      </c>
      <c r="B425" s="370"/>
      <c r="C425" s="419"/>
      <c r="D425" s="420"/>
    </row>
    <row r="426" spans="1:4" ht="14.25" thickBot="1">
      <c r="A426" s="421" t="s">
        <v>184</v>
      </c>
      <c r="B426" s="370"/>
      <c r="C426" s="422">
        <f>SUM(C427:C446)</f>
        <v>0</v>
      </c>
      <c r="D426" s="422">
        <f>SUM(D427:D446)</f>
        <v>0</v>
      </c>
    </row>
    <row r="427" spans="1:4">
      <c r="A427" s="423" t="s">
        <v>116</v>
      </c>
      <c r="B427" s="306"/>
      <c r="C427" s="424"/>
      <c r="D427" s="425"/>
    </row>
    <row r="428" spans="1:4">
      <c r="A428" s="321" t="s">
        <v>117</v>
      </c>
      <c r="B428" s="310"/>
      <c r="C428" s="426"/>
      <c r="D428" s="425"/>
    </row>
    <row r="429" spans="1:4">
      <c r="A429" s="324" t="s">
        <v>118</v>
      </c>
      <c r="B429" s="310"/>
      <c r="C429" s="426"/>
      <c r="D429" s="425"/>
    </row>
    <row r="430" spans="1:4" ht="38.450000000000003" customHeight="1">
      <c r="A430" s="321" t="s">
        <v>119</v>
      </c>
      <c r="B430" s="310"/>
      <c r="C430" s="426"/>
      <c r="D430" s="425"/>
    </row>
    <row r="431" spans="1:4">
      <c r="A431" s="324" t="s">
        <v>120</v>
      </c>
      <c r="B431" s="310"/>
      <c r="C431" s="426"/>
      <c r="D431" s="425"/>
    </row>
    <row r="432" spans="1:4">
      <c r="A432" s="324" t="s">
        <v>121</v>
      </c>
      <c r="B432" s="310"/>
      <c r="C432" s="426"/>
      <c r="D432" s="425"/>
    </row>
    <row r="433" spans="1:4">
      <c r="A433" s="324" t="s">
        <v>122</v>
      </c>
      <c r="B433" s="310"/>
      <c r="C433" s="426"/>
      <c r="D433" s="425"/>
    </row>
    <row r="434" spans="1:4" ht="24.6" customHeight="1">
      <c r="A434" s="324" t="s">
        <v>123</v>
      </c>
      <c r="B434" s="310"/>
      <c r="C434" s="322"/>
      <c r="D434" s="427"/>
    </row>
    <row r="435" spans="1:4">
      <c r="A435" s="324" t="s">
        <v>124</v>
      </c>
      <c r="B435" s="310"/>
      <c r="C435" s="322"/>
      <c r="D435" s="427"/>
    </row>
    <row r="436" spans="1:4">
      <c r="A436" s="324" t="s">
        <v>125</v>
      </c>
      <c r="B436" s="310"/>
      <c r="C436" s="322"/>
      <c r="D436" s="427"/>
    </row>
    <row r="437" spans="1:4">
      <c r="A437" s="324" t="s">
        <v>126</v>
      </c>
      <c r="B437" s="310"/>
      <c r="C437" s="322"/>
      <c r="D437" s="427"/>
    </row>
    <row r="438" spans="1:4">
      <c r="A438" s="324" t="s">
        <v>127</v>
      </c>
      <c r="B438" s="310"/>
      <c r="C438" s="322"/>
      <c r="D438" s="427"/>
    </row>
    <row r="439" spans="1:4">
      <c r="A439" s="324" t="s">
        <v>128</v>
      </c>
      <c r="B439" s="310"/>
      <c r="C439" s="322"/>
      <c r="D439" s="427"/>
    </row>
    <row r="440" spans="1:4">
      <c r="A440" s="325" t="s">
        <v>129</v>
      </c>
      <c r="B440" s="310"/>
      <c r="C440" s="322"/>
      <c r="D440" s="427"/>
    </row>
    <row r="441" spans="1:4">
      <c r="A441" s="325" t="s">
        <v>130</v>
      </c>
      <c r="B441" s="310"/>
      <c r="C441" s="322"/>
      <c r="D441" s="427"/>
    </row>
    <row r="442" spans="1:4" ht="27.6" customHeight="1">
      <c r="A442" s="321" t="s">
        <v>131</v>
      </c>
      <c r="B442" s="310"/>
      <c r="C442" s="322"/>
      <c r="D442" s="427"/>
    </row>
    <row r="443" spans="1:4" ht="30" customHeight="1">
      <c r="A443" s="321" t="s">
        <v>132</v>
      </c>
      <c r="B443" s="310"/>
      <c r="C443" s="322"/>
      <c r="D443" s="427"/>
    </row>
    <row r="444" spans="1:4">
      <c r="A444" s="325" t="s">
        <v>133</v>
      </c>
      <c r="B444" s="310"/>
      <c r="C444" s="322"/>
      <c r="D444" s="427"/>
    </row>
    <row r="445" spans="1:4">
      <c r="A445" s="325" t="s">
        <v>134</v>
      </c>
      <c r="B445" s="310"/>
      <c r="C445" s="322"/>
      <c r="D445" s="427"/>
    </row>
    <row r="446" spans="1:4" ht="14.25" thickBot="1">
      <c r="A446" s="326" t="s">
        <v>135</v>
      </c>
      <c r="B446" s="315"/>
      <c r="C446" s="327"/>
      <c r="D446" s="427"/>
    </row>
    <row r="447" spans="1:4" ht="14.25" thickBot="1">
      <c r="A447" s="328" t="s">
        <v>136</v>
      </c>
      <c r="B447" s="370"/>
      <c r="C447" s="351">
        <f>SUM(C418:C428)</f>
        <v>0</v>
      </c>
      <c r="D447" s="351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1" t="s">
        <v>185</v>
      </c>
      <c r="B455" s="251"/>
      <c r="C455" s="251"/>
    </row>
    <row r="456" spans="1:8" ht="12.75" customHeight="1" thickBot="1">
      <c r="A456" s="428"/>
      <c r="B456" s="253"/>
      <c r="C456" s="253"/>
    </row>
    <row r="457" spans="1:8" ht="26.25" customHeight="1" thickBot="1">
      <c r="A457" s="328" t="s">
        <v>186</v>
      </c>
      <c r="B457" s="429"/>
      <c r="C457" s="430" t="s">
        <v>14</v>
      </c>
      <c r="D457" s="304" t="s">
        <v>21</v>
      </c>
      <c r="G457" s="431"/>
      <c r="H457" s="431"/>
    </row>
    <row r="458" spans="1:8" ht="14.25" thickBot="1">
      <c r="A458" s="432" t="s">
        <v>187</v>
      </c>
      <c r="B458" s="433"/>
      <c r="C458" s="411">
        <f>SUM(C459:C468)</f>
        <v>550.88</v>
      </c>
      <c r="D458" s="434">
        <f>SUM(D459:D468)</f>
        <v>229.68</v>
      </c>
      <c r="G458" s="431"/>
      <c r="H458" s="431"/>
    </row>
    <row r="459" spans="1:8" ht="55.5" customHeight="1">
      <c r="A459" s="270" t="s">
        <v>188</v>
      </c>
      <c r="B459" s="272"/>
      <c r="C459" s="435"/>
      <c r="D459" s="436"/>
      <c r="G459" s="431"/>
      <c r="H459" s="431"/>
    </row>
    <row r="460" spans="1:8">
      <c r="A460" s="437" t="s">
        <v>189</v>
      </c>
      <c r="B460" s="438"/>
      <c r="C460" s="439"/>
      <c r="D460" s="440"/>
    </row>
    <row r="461" spans="1:8">
      <c r="A461" s="441" t="s">
        <v>190</v>
      </c>
      <c r="B461" s="442"/>
      <c r="C461" s="393"/>
      <c r="D461" s="443"/>
    </row>
    <row r="462" spans="1:8" ht="28.5" customHeight="1">
      <c r="A462" s="444" t="s">
        <v>191</v>
      </c>
      <c r="B462" s="445"/>
      <c r="C462" s="393"/>
      <c r="D462" s="443"/>
    </row>
    <row r="463" spans="1:8" ht="32.25" customHeight="1">
      <c r="A463" s="444" t="s">
        <v>192</v>
      </c>
      <c r="B463" s="445"/>
      <c r="C463" s="393">
        <v>550.88</v>
      </c>
      <c r="D463" s="443">
        <v>229.68</v>
      </c>
    </row>
    <row r="464" spans="1:8">
      <c r="A464" s="441" t="s">
        <v>193</v>
      </c>
      <c r="B464" s="442"/>
      <c r="C464" s="393"/>
      <c r="D464" s="443"/>
    </row>
    <row r="465" spans="1:4">
      <c r="A465" s="441" t="s">
        <v>194</v>
      </c>
      <c r="B465" s="442"/>
      <c r="C465" s="393"/>
      <c r="D465" s="443"/>
    </row>
    <row r="466" spans="1:4">
      <c r="A466" s="441" t="s">
        <v>195</v>
      </c>
      <c r="B466" s="442"/>
      <c r="C466" s="393"/>
      <c r="D466" s="443"/>
    </row>
    <row r="467" spans="1:4">
      <c r="A467" s="441" t="s">
        <v>196</v>
      </c>
      <c r="B467" s="442"/>
      <c r="C467" s="393"/>
      <c r="D467" s="443"/>
    </row>
    <row r="468" spans="1:4" ht="14.25" thickBot="1">
      <c r="A468" s="446" t="s">
        <v>17</v>
      </c>
      <c r="B468" s="447"/>
      <c r="C468" s="401"/>
      <c r="D468" s="448"/>
    </row>
    <row r="469" spans="1:4" ht="14.25" thickBot="1">
      <c r="A469" s="432" t="s">
        <v>197</v>
      </c>
      <c r="B469" s="433"/>
      <c r="C469" s="411">
        <f>SUM(C470:C479)</f>
        <v>555.1</v>
      </c>
      <c r="D469" s="412">
        <f>SUM(D470:D479)</f>
        <v>7230.95</v>
      </c>
    </row>
    <row r="470" spans="1:4" ht="59.25" customHeight="1">
      <c r="A470" s="270" t="s">
        <v>188</v>
      </c>
      <c r="B470" s="272"/>
      <c r="C470" s="439"/>
      <c r="D470" s="440"/>
    </row>
    <row r="471" spans="1:4">
      <c r="A471" s="437" t="s">
        <v>189</v>
      </c>
      <c r="B471" s="438"/>
      <c r="C471" s="439"/>
      <c r="D471" s="440"/>
    </row>
    <row r="472" spans="1:4">
      <c r="A472" s="441" t="s">
        <v>190</v>
      </c>
      <c r="B472" s="442"/>
      <c r="C472" s="393"/>
      <c r="D472" s="443"/>
    </row>
    <row r="473" spans="1:4" ht="27.75" customHeight="1">
      <c r="A473" s="444" t="s">
        <v>191</v>
      </c>
      <c r="B473" s="445"/>
      <c r="C473" s="393"/>
      <c r="D473" s="443"/>
    </row>
    <row r="474" spans="1:4" ht="24.75" customHeight="1">
      <c r="A474" s="444" t="s">
        <v>192</v>
      </c>
      <c r="B474" s="445"/>
      <c r="C474" s="443">
        <v>555.1</v>
      </c>
      <c r="D474" s="443">
        <f>321.2+6755.83</f>
        <v>7077.03</v>
      </c>
    </row>
    <row r="475" spans="1:4">
      <c r="A475" s="444" t="s">
        <v>193</v>
      </c>
      <c r="B475" s="445"/>
      <c r="C475" s="393"/>
      <c r="D475" s="443"/>
    </row>
    <row r="476" spans="1:4">
      <c r="A476" s="441" t="s">
        <v>194</v>
      </c>
      <c r="B476" s="442"/>
      <c r="C476" s="393"/>
      <c r="D476" s="443"/>
    </row>
    <row r="477" spans="1:4">
      <c r="A477" s="441" t="s">
        <v>198</v>
      </c>
      <c r="B477" s="442"/>
      <c r="C477" s="443"/>
      <c r="D477" s="443">
        <v>153.91999999999999</v>
      </c>
    </row>
    <row r="478" spans="1:4">
      <c r="A478" s="441" t="s">
        <v>196</v>
      </c>
      <c r="B478" s="442"/>
      <c r="C478" s="393"/>
      <c r="D478" s="443"/>
    </row>
    <row r="479" spans="1:4" ht="14.25" thickBot="1">
      <c r="A479" s="360" t="s">
        <v>17</v>
      </c>
      <c r="B479" s="361"/>
      <c r="C479" s="449"/>
      <c r="D479" s="450"/>
    </row>
    <row r="480" spans="1:4" ht="14.25" thickBot="1">
      <c r="A480" s="451" t="s">
        <v>12</v>
      </c>
      <c r="B480" s="452"/>
      <c r="C480" s="453">
        <f>C458+C469</f>
        <v>1105.98</v>
      </c>
      <c r="D480" s="296">
        <f>D458+D469</f>
        <v>7460.63</v>
      </c>
    </row>
    <row r="494" spans="1:5" ht="14.25">
      <c r="A494" s="298" t="s">
        <v>199</v>
      </c>
      <c r="B494" s="298"/>
      <c r="C494" s="298"/>
      <c r="D494" s="144"/>
      <c r="E494" s="144"/>
    </row>
    <row r="495" spans="1:5" ht="14.25" thickBot="1">
      <c r="A495" s="253"/>
      <c r="B495" s="253"/>
      <c r="C495" s="253"/>
      <c r="D495" s="2"/>
    </row>
    <row r="496" spans="1:5" ht="28.5" customHeight="1" thickBot="1">
      <c r="A496" s="454" t="s">
        <v>200</v>
      </c>
      <c r="B496" s="455"/>
      <c r="C496" s="456" t="s">
        <v>14</v>
      </c>
      <c r="D496" s="336" t="s">
        <v>105</v>
      </c>
    </row>
    <row r="497" spans="1:4">
      <c r="A497" s="457" t="s">
        <v>201</v>
      </c>
      <c r="B497" s="458"/>
      <c r="C497" s="291">
        <f>SUM(C498:C504)</f>
        <v>0</v>
      </c>
      <c r="D497" s="291">
        <f>SUM(D498:D504)</f>
        <v>0</v>
      </c>
    </row>
    <row r="498" spans="1:4">
      <c r="A498" s="459" t="s">
        <v>202</v>
      </c>
      <c r="B498" s="460"/>
      <c r="C498" s="461"/>
      <c r="D498" s="462"/>
    </row>
    <row r="499" spans="1:4">
      <c r="A499" s="459" t="s">
        <v>203</v>
      </c>
      <c r="B499" s="460"/>
      <c r="C499" s="461"/>
      <c r="D499" s="462"/>
    </row>
    <row r="500" spans="1:4" ht="27.75" customHeight="1">
      <c r="A500" s="324" t="s">
        <v>204</v>
      </c>
      <c r="B500" s="463"/>
      <c r="C500" s="461"/>
      <c r="D500" s="462"/>
    </row>
    <row r="501" spans="1:4">
      <c r="A501" s="324" t="s">
        <v>205</v>
      </c>
      <c r="B501" s="463"/>
      <c r="C501" s="461"/>
      <c r="D501" s="462"/>
    </row>
    <row r="502" spans="1:4" ht="17.25" customHeight="1">
      <c r="A502" s="324" t="s">
        <v>206</v>
      </c>
      <c r="B502" s="463"/>
      <c r="C502" s="461"/>
      <c r="D502" s="462"/>
    </row>
    <row r="503" spans="1:4" ht="16.5" customHeight="1">
      <c r="A503" s="324" t="s">
        <v>207</v>
      </c>
      <c r="B503" s="463"/>
      <c r="C503" s="461"/>
      <c r="D503" s="462"/>
    </row>
    <row r="504" spans="1:4">
      <c r="A504" s="324" t="s">
        <v>135</v>
      </c>
      <c r="B504" s="463"/>
      <c r="C504" s="461"/>
      <c r="D504" s="462"/>
    </row>
    <row r="505" spans="1:4">
      <c r="A505" s="464" t="s">
        <v>208</v>
      </c>
      <c r="B505" s="465"/>
      <c r="C505" s="291">
        <f>C506+C507+C509</f>
        <v>0</v>
      </c>
      <c r="D505" s="466">
        <f>D506+D507+D509</f>
        <v>0</v>
      </c>
    </row>
    <row r="506" spans="1:4">
      <c r="A506" s="325" t="s">
        <v>209</v>
      </c>
      <c r="B506" s="467"/>
      <c r="C506" s="468"/>
      <c r="D506" s="469"/>
    </row>
    <row r="507" spans="1:4">
      <c r="A507" s="325" t="s">
        <v>210</v>
      </c>
      <c r="B507" s="467"/>
      <c r="C507" s="468"/>
      <c r="D507" s="469"/>
    </row>
    <row r="508" spans="1:4">
      <c r="A508" s="325" t="s">
        <v>211</v>
      </c>
      <c r="B508" s="467"/>
      <c r="C508" s="468"/>
      <c r="D508" s="469"/>
    </row>
    <row r="509" spans="1:4" ht="14.25" thickBot="1">
      <c r="A509" s="470" t="s">
        <v>135</v>
      </c>
      <c r="B509" s="471"/>
      <c r="C509" s="468"/>
      <c r="D509" s="469"/>
    </row>
    <row r="510" spans="1:4" ht="14.25" thickBot="1">
      <c r="A510" s="451" t="s">
        <v>12</v>
      </c>
      <c r="B510" s="452"/>
      <c r="C510" s="296">
        <f>C497+C505</f>
        <v>0</v>
      </c>
      <c r="D510" s="296">
        <f>D497+D505</f>
        <v>0</v>
      </c>
    </row>
    <row r="513" spans="1:5" ht="26.25" customHeight="1">
      <c r="A513" s="205" t="s">
        <v>212</v>
      </c>
      <c r="B513" s="472"/>
      <c r="C513" s="472"/>
      <c r="D513" s="472"/>
    </row>
    <row r="514" spans="1:5" ht="14.25" thickBot="1">
      <c r="A514" s="253"/>
      <c r="B514" s="473"/>
      <c r="C514" s="253"/>
      <c r="D514" s="253"/>
    </row>
    <row r="515" spans="1:5" ht="30.75" customHeight="1" thickBot="1">
      <c r="A515" s="474"/>
      <c r="B515" s="475"/>
      <c r="C515" s="456" t="s">
        <v>101</v>
      </c>
      <c r="D515" s="336" t="s">
        <v>21</v>
      </c>
    </row>
    <row r="516" spans="1:5" ht="14.25" thickBot="1">
      <c r="A516" s="476" t="s">
        <v>213</v>
      </c>
      <c r="B516" s="477"/>
      <c r="C516" s="345">
        <v>7767.45</v>
      </c>
      <c r="D516" s="345">
        <v>7767.45</v>
      </c>
    </row>
    <row r="517" spans="1:5" ht="14.25" thickBot="1">
      <c r="A517" s="432" t="s">
        <v>96</v>
      </c>
      <c r="B517" s="433"/>
      <c r="C517" s="412">
        <f>SUM(C516:C516)</f>
        <v>7767.45</v>
      </c>
      <c r="D517" s="412">
        <f>SUM(D516:D516)</f>
        <v>7767.45</v>
      </c>
    </row>
    <row r="520" spans="1:5">
      <c r="A520" s="205" t="s">
        <v>214</v>
      </c>
      <c r="B520" s="472"/>
      <c r="C520" s="472"/>
      <c r="D520" s="472"/>
      <c r="E520" s="144"/>
    </row>
    <row r="521" spans="1:5" ht="14.25" thickBot="1">
      <c r="A521" s="253"/>
      <c r="B521" s="253"/>
      <c r="C521" s="253"/>
      <c r="D521" s="253"/>
      <c r="E521" s="2"/>
    </row>
    <row r="522" spans="1:5" ht="38.25" customHeight="1" thickBot="1">
      <c r="A522" s="354" t="s">
        <v>32</v>
      </c>
      <c r="B522" s="375"/>
      <c r="C522" s="212" t="s">
        <v>215</v>
      </c>
      <c r="D522" s="212" t="s">
        <v>216</v>
      </c>
      <c r="E522" s="2"/>
    </row>
    <row r="523" spans="1:5" ht="14.25" thickBot="1">
      <c r="A523" s="478" t="s">
        <v>217</v>
      </c>
      <c r="B523" s="429"/>
      <c r="C523" s="479">
        <v>237357.39</v>
      </c>
      <c r="D523" s="479">
        <v>197921.77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0" t="s">
        <v>218</v>
      </c>
      <c r="B525" s="481"/>
      <c r="C525" s="481"/>
      <c r="D525" s="144"/>
      <c r="E525" s="144"/>
    </row>
    <row r="537" spans="1:10" ht="14.25">
      <c r="A537" s="482" t="s">
        <v>219</v>
      </c>
      <c r="B537" s="482"/>
      <c r="C537" s="482"/>
      <c r="D537" s="482"/>
      <c r="E537" s="482"/>
      <c r="F537" s="482"/>
      <c r="G537" s="482"/>
      <c r="H537" s="482"/>
      <c r="I537" s="482"/>
    </row>
    <row r="539" spans="1:10" ht="14.25">
      <c r="A539" s="482" t="s">
        <v>220</v>
      </c>
      <c r="B539" s="482"/>
      <c r="C539" s="482"/>
      <c r="D539" s="482"/>
      <c r="E539" s="482"/>
      <c r="F539" s="482"/>
      <c r="G539" s="482"/>
      <c r="H539" s="482"/>
      <c r="I539" s="482"/>
    </row>
    <row r="540" spans="1:10" ht="17.25" thickBot="1">
      <c r="A540" s="483"/>
      <c r="B540" s="483"/>
      <c r="C540" s="483"/>
      <c r="D540" s="483"/>
      <c r="E540" s="483"/>
      <c r="F540" s="483"/>
      <c r="G540" s="483"/>
      <c r="H540" s="483"/>
      <c r="I540" s="484"/>
    </row>
    <row r="541" spans="1:10" ht="34.35" customHeight="1">
      <c r="A541" s="485" t="s">
        <v>221</v>
      </c>
      <c r="B541" s="486" t="s">
        <v>222</v>
      </c>
      <c r="C541" s="487"/>
      <c r="D541" s="487"/>
      <c r="E541" s="488" t="s">
        <v>58</v>
      </c>
      <c r="F541" s="487" t="s">
        <v>223</v>
      </c>
      <c r="G541" s="487"/>
      <c r="H541" s="487"/>
      <c r="I541" s="489" t="s">
        <v>83</v>
      </c>
      <c r="J541" s="490"/>
    </row>
    <row r="542" spans="1:10" ht="63.75">
      <c r="A542" s="491"/>
      <c r="B542" s="492" t="s">
        <v>224</v>
      </c>
      <c r="C542" s="493" t="s">
        <v>225</v>
      </c>
      <c r="D542" s="493" t="s">
        <v>62</v>
      </c>
      <c r="E542" s="493" t="s">
        <v>226</v>
      </c>
      <c r="F542" s="493" t="s">
        <v>224</v>
      </c>
      <c r="G542" s="493" t="s">
        <v>227</v>
      </c>
      <c r="H542" s="493" t="s">
        <v>228</v>
      </c>
      <c r="I542" s="494"/>
      <c r="J542" s="495"/>
    </row>
    <row r="543" spans="1:10" ht="25.5">
      <c r="A543" s="496" t="s">
        <v>37</v>
      </c>
      <c r="B543" s="497"/>
      <c r="C543" s="498"/>
      <c r="D543" s="498"/>
      <c r="E543" s="498"/>
      <c r="F543" s="498"/>
      <c r="G543" s="498"/>
      <c r="H543" s="498"/>
      <c r="I543" s="499"/>
      <c r="J543" s="333"/>
    </row>
    <row r="544" spans="1:10">
      <c r="A544" s="500" t="s">
        <v>25</v>
      </c>
      <c r="B544" s="501">
        <f t="shared" ref="B544:I544" si="16">SUM(B545:B547)</f>
        <v>0</v>
      </c>
      <c r="C544" s="502">
        <f t="shared" si="16"/>
        <v>0</v>
      </c>
      <c r="D544" s="502">
        <f t="shared" si="16"/>
        <v>0</v>
      </c>
      <c r="E544" s="502">
        <f t="shared" si="16"/>
        <v>0</v>
      </c>
      <c r="F544" s="502">
        <f t="shared" si="16"/>
        <v>0</v>
      </c>
      <c r="G544" s="502">
        <f t="shared" si="16"/>
        <v>0</v>
      </c>
      <c r="H544" s="502">
        <f t="shared" si="16"/>
        <v>0</v>
      </c>
      <c r="I544" s="503">
        <f t="shared" si="16"/>
        <v>0</v>
      </c>
      <c r="J544" s="332"/>
    </row>
    <row r="545" spans="1:10">
      <c r="A545" s="504" t="s">
        <v>229</v>
      </c>
      <c r="B545" s="505"/>
      <c r="C545" s="323"/>
      <c r="D545" s="323"/>
      <c r="E545" s="323"/>
      <c r="F545" s="323"/>
      <c r="G545" s="323"/>
      <c r="H545" s="323"/>
      <c r="I545" s="506"/>
      <c r="J545" s="507"/>
    </row>
    <row r="546" spans="1:10">
      <c r="A546" s="504" t="s">
        <v>230</v>
      </c>
      <c r="B546" s="505"/>
      <c r="C546" s="323"/>
      <c r="D546" s="323"/>
      <c r="E546" s="323"/>
      <c r="F546" s="323"/>
      <c r="G546" s="323"/>
      <c r="H546" s="323"/>
      <c r="I546" s="506"/>
      <c r="J546" s="507"/>
    </row>
    <row r="547" spans="1:10">
      <c r="A547" s="508" t="s">
        <v>231</v>
      </c>
      <c r="B547" s="505"/>
      <c r="C547" s="323"/>
      <c r="D547" s="323"/>
      <c r="E547" s="323"/>
      <c r="F547" s="323"/>
      <c r="G547" s="323"/>
      <c r="H547" s="323"/>
      <c r="I547" s="506"/>
      <c r="J547" s="507"/>
    </row>
    <row r="548" spans="1:10">
      <c r="A548" s="500" t="s">
        <v>26</v>
      </c>
      <c r="B548" s="509">
        <f t="shared" ref="B548:I548" si="17">SUM(B549:B552)</f>
        <v>0</v>
      </c>
      <c r="C548" s="510">
        <f t="shared" si="17"/>
        <v>0</v>
      </c>
      <c r="D548" s="510">
        <f t="shared" si="17"/>
        <v>0</v>
      </c>
      <c r="E548" s="510">
        <f t="shared" si="17"/>
        <v>0</v>
      </c>
      <c r="F548" s="510">
        <f t="shared" si="17"/>
        <v>0</v>
      </c>
      <c r="G548" s="510">
        <f t="shared" si="17"/>
        <v>0</v>
      </c>
      <c r="H548" s="510">
        <f t="shared" si="17"/>
        <v>0</v>
      </c>
      <c r="I548" s="312">
        <f t="shared" si="17"/>
        <v>0</v>
      </c>
      <c r="J548" s="333"/>
    </row>
    <row r="549" spans="1:10" ht="13.5" customHeight="1">
      <c r="A549" s="511" t="s">
        <v>232</v>
      </c>
      <c r="B549" s="505"/>
      <c r="C549" s="323"/>
      <c r="D549" s="323"/>
      <c r="E549" s="323"/>
      <c r="F549" s="323"/>
      <c r="G549" s="323"/>
      <c r="H549" s="323"/>
      <c r="I549" s="506"/>
      <c r="J549" s="507"/>
    </row>
    <row r="550" spans="1:10">
      <c r="A550" s="511" t="s">
        <v>233</v>
      </c>
      <c r="B550" s="505"/>
      <c r="C550" s="323"/>
      <c r="D550" s="323"/>
      <c r="E550" s="323"/>
      <c r="F550" s="323"/>
      <c r="G550" s="323"/>
      <c r="H550" s="323"/>
      <c r="I550" s="506"/>
      <c r="J550" s="507"/>
    </row>
    <row r="551" spans="1:10">
      <c r="A551" s="511" t="s">
        <v>234</v>
      </c>
      <c r="B551" s="505"/>
      <c r="C551" s="323"/>
      <c r="D551" s="323"/>
      <c r="E551" s="323"/>
      <c r="F551" s="323"/>
      <c r="G551" s="323"/>
      <c r="H551" s="323"/>
      <c r="I551" s="506"/>
      <c r="J551" s="507"/>
    </row>
    <row r="552" spans="1:10">
      <c r="A552" s="512" t="s">
        <v>235</v>
      </c>
      <c r="B552" s="505"/>
      <c r="C552" s="323"/>
      <c r="D552" s="323"/>
      <c r="E552" s="323"/>
      <c r="F552" s="323"/>
      <c r="G552" s="323"/>
      <c r="H552" s="323"/>
      <c r="I552" s="506"/>
      <c r="J552" s="507"/>
    </row>
    <row r="553" spans="1:10" ht="33.6" customHeight="1" thickBot="1">
      <c r="A553" s="496" t="s">
        <v>43</v>
      </c>
      <c r="B553" s="513">
        <f>B543+B544-B548</f>
        <v>0</v>
      </c>
      <c r="C553" s="514">
        <f>C543+C544-C548</f>
        <v>0</v>
      </c>
      <c r="D553" s="514">
        <f>D543+D544-D548</f>
        <v>0</v>
      </c>
      <c r="E553" s="514">
        <f t="shared" ref="E553:H553" si="18">E543+E544-E548</f>
        <v>0</v>
      </c>
      <c r="F553" s="514">
        <f t="shared" si="18"/>
        <v>0</v>
      </c>
      <c r="G553" s="514">
        <f t="shared" si="18"/>
        <v>0</v>
      </c>
      <c r="H553" s="514">
        <f t="shared" si="18"/>
        <v>0</v>
      </c>
      <c r="I553" s="515">
        <f>I543+I544-I548</f>
        <v>0</v>
      </c>
      <c r="J553" s="333"/>
    </row>
    <row r="554" spans="1:10" s="523" customFormat="1" ht="40.5" customHeight="1" thickBot="1">
      <c r="A554" s="516" t="s">
        <v>236</v>
      </c>
      <c r="B554" s="517"/>
      <c r="C554" s="518"/>
      <c r="D554" s="519"/>
      <c r="E554" s="520"/>
      <c r="F554" s="517"/>
      <c r="G554" s="521"/>
      <c r="H554" s="519"/>
      <c r="I554" s="522">
        <f>SUM(B554:H554)</f>
        <v>0</v>
      </c>
    </row>
    <row r="555" spans="1:10" s="523" customFormat="1" thickBot="1">
      <c r="A555" s="524" t="s">
        <v>25</v>
      </c>
      <c r="B555" s="525"/>
      <c r="C555" s="526"/>
      <c r="D555" s="527"/>
      <c r="E555" s="528"/>
      <c r="F555" s="525"/>
      <c r="G555" s="529"/>
      <c r="H555" s="527"/>
      <c r="I555" s="530">
        <f>SUM(B555:H555)</f>
        <v>0</v>
      </c>
    </row>
    <row r="556" spans="1:10" s="523" customFormat="1" thickBot="1">
      <c r="A556" s="531" t="s">
        <v>26</v>
      </c>
      <c r="B556" s="532"/>
      <c r="C556" s="533"/>
      <c r="D556" s="534"/>
      <c r="E556" s="535"/>
      <c r="F556" s="532"/>
      <c r="G556" s="536"/>
      <c r="H556" s="534"/>
      <c r="I556" s="537">
        <f>SUM(B556:H556)</f>
        <v>0</v>
      </c>
    </row>
    <row r="557" spans="1:10" s="523" customFormat="1" ht="41.25" customHeight="1" thickBot="1">
      <c r="A557" s="524" t="s">
        <v>237</v>
      </c>
      <c r="B557" s="538">
        <f>B554+B555-B556</f>
        <v>0</v>
      </c>
      <c r="C557" s="539">
        <f t="shared" ref="C557:I557" si="19">C554+C555-C556</f>
        <v>0</v>
      </c>
      <c r="D557" s="540">
        <f t="shared" si="19"/>
        <v>0</v>
      </c>
      <c r="E557" s="530">
        <f t="shared" si="19"/>
        <v>0</v>
      </c>
      <c r="F557" s="538">
        <f t="shared" si="19"/>
        <v>0</v>
      </c>
      <c r="G557" s="541">
        <f t="shared" si="19"/>
        <v>0</v>
      </c>
      <c r="H557" s="540">
        <f t="shared" si="19"/>
        <v>0</v>
      </c>
      <c r="I557" s="530">
        <f t="shared" si="19"/>
        <v>0</v>
      </c>
    </row>
    <row r="558" spans="1:10" s="523" customFormat="1" ht="26.25" customHeight="1" thickBot="1">
      <c r="A558" s="542" t="s">
        <v>238</v>
      </c>
      <c r="B558" s="543">
        <f>B543-B554</f>
        <v>0</v>
      </c>
      <c r="C558" s="543">
        <f t="shared" ref="C558:I558" si="20">C543-C554</f>
        <v>0</v>
      </c>
      <c r="D558" s="543">
        <f t="shared" si="20"/>
        <v>0</v>
      </c>
      <c r="E558" s="543">
        <f t="shared" si="20"/>
        <v>0</v>
      </c>
      <c r="F558" s="543">
        <f t="shared" si="20"/>
        <v>0</v>
      </c>
      <c r="G558" s="543">
        <f t="shared" si="20"/>
        <v>0</v>
      </c>
      <c r="H558" s="543">
        <f t="shared" si="20"/>
        <v>0</v>
      </c>
      <c r="I558" s="543">
        <f t="shared" si="20"/>
        <v>0</v>
      </c>
    </row>
    <row r="559" spans="1:10" s="523" customFormat="1" ht="26.25" customHeight="1" thickBot="1">
      <c r="A559" s="544" t="s">
        <v>239</v>
      </c>
      <c r="B559" s="543">
        <f>B553-B557</f>
        <v>0</v>
      </c>
      <c r="C559" s="543">
        <f t="shared" ref="C559:I559" si="21">C553-C557</f>
        <v>0</v>
      </c>
      <c r="D559" s="543">
        <f t="shared" si="21"/>
        <v>0</v>
      </c>
      <c r="E559" s="543">
        <f t="shared" si="21"/>
        <v>0</v>
      </c>
      <c r="F559" s="543">
        <f t="shared" si="21"/>
        <v>0</v>
      </c>
      <c r="G559" s="543">
        <f t="shared" si="21"/>
        <v>0</v>
      </c>
      <c r="H559" s="543">
        <f t="shared" si="21"/>
        <v>0</v>
      </c>
      <c r="I559" s="543">
        <f t="shared" si="21"/>
        <v>0</v>
      </c>
    </row>
    <row r="560" spans="1:10" s="523" customFormat="1" ht="12.75">
      <c r="A560" s="545"/>
      <c r="B560" s="546"/>
      <c r="C560" s="546"/>
      <c r="D560" s="546"/>
      <c r="E560" s="546"/>
      <c r="F560" s="546"/>
      <c r="G560" s="546"/>
      <c r="H560" s="546"/>
      <c r="I560" s="546"/>
    </row>
    <row r="561" spans="1:9" s="523" customFormat="1" ht="12.75">
      <c r="A561" s="545"/>
      <c r="B561" s="546"/>
      <c r="C561" s="546"/>
      <c r="D561" s="546"/>
      <c r="E561" s="546"/>
      <c r="F561" s="546"/>
      <c r="G561" s="546"/>
      <c r="H561" s="546"/>
      <c r="I561" s="546"/>
    </row>
    <row r="562" spans="1:9" s="523" customFormat="1" ht="12.75">
      <c r="A562" s="545"/>
      <c r="B562" s="546"/>
      <c r="C562" s="546"/>
      <c r="D562" s="546"/>
      <c r="E562" s="546"/>
      <c r="F562" s="546"/>
      <c r="G562" s="546"/>
      <c r="H562" s="546"/>
      <c r="I562" s="546"/>
    </row>
    <row r="563" spans="1:9" s="523" customFormat="1" ht="12.75">
      <c r="A563" s="545"/>
      <c r="B563" s="546"/>
      <c r="C563" s="546"/>
      <c r="D563" s="546"/>
      <c r="E563" s="546"/>
      <c r="F563" s="546"/>
      <c r="G563" s="546"/>
      <c r="H563" s="546"/>
      <c r="I563" s="546"/>
    </row>
    <row r="564" spans="1:9" s="523" customFormat="1" ht="12.75">
      <c r="A564" s="545"/>
      <c r="B564" s="546"/>
      <c r="C564" s="546"/>
      <c r="D564" s="546"/>
      <c r="E564" s="546"/>
      <c r="F564" s="546"/>
      <c r="G564" s="546"/>
      <c r="H564" s="546"/>
      <c r="I564" s="546"/>
    </row>
    <row r="565" spans="1:9" s="523" customFormat="1" ht="12.75">
      <c r="A565" s="545"/>
      <c r="B565" s="546"/>
      <c r="C565" s="546"/>
      <c r="D565" s="546"/>
      <c r="E565" s="546"/>
      <c r="F565" s="546"/>
      <c r="G565" s="546"/>
      <c r="H565" s="546"/>
      <c r="I565" s="546"/>
    </row>
    <row r="566" spans="1:9" s="523" customFormat="1" ht="12.75">
      <c r="A566" s="545"/>
      <c r="B566" s="546"/>
      <c r="C566" s="546"/>
      <c r="D566" s="546"/>
      <c r="E566" s="546"/>
      <c r="F566" s="546"/>
      <c r="G566" s="546"/>
      <c r="H566" s="546"/>
      <c r="I566" s="546"/>
    </row>
    <row r="567" spans="1:9" s="523" customFormat="1" ht="12.75">
      <c r="A567" s="545"/>
      <c r="B567" s="546"/>
      <c r="C567" s="546"/>
      <c r="D567" s="546"/>
      <c r="E567" s="546"/>
      <c r="F567" s="546"/>
      <c r="G567" s="546"/>
      <c r="H567" s="546"/>
      <c r="I567" s="546"/>
    </row>
    <row r="568" spans="1:9" s="523" customFormat="1" ht="12.75">
      <c r="A568" s="545"/>
      <c r="B568" s="546"/>
      <c r="C568" s="546"/>
      <c r="D568" s="546"/>
      <c r="E568" s="546"/>
      <c r="F568" s="546"/>
      <c r="G568" s="546"/>
      <c r="H568" s="546"/>
      <c r="I568" s="546"/>
    </row>
    <row r="569" spans="1:9" s="523" customFormat="1" ht="12.75">
      <c r="A569" s="545"/>
      <c r="B569" s="546"/>
      <c r="C569" s="546"/>
      <c r="D569" s="546"/>
      <c r="E569" s="546"/>
      <c r="F569" s="546"/>
      <c r="G569" s="546"/>
      <c r="H569" s="546"/>
      <c r="I569" s="546"/>
    </row>
    <row r="570" spans="1:9" s="523" customFormat="1" ht="12.75">
      <c r="A570" s="545"/>
      <c r="B570" s="546"/>
      <c r="C570" s="546"/>
      <c r="D570" s="546"/>
      <c r="E570" s="546"/>
      <c r="F570" s="546"/>
      <c r="G570" s="546"/>
      <c r="H570" s="546"/>
      <c r="I570" s="546"/>
    </row>
    <row r="571" spans="1:9" s="523" customFormat="1" ht="12.75">
      <c r="A571" s="545"/>
      <c r="B571" s="546"/>
      <c r="C571" s="546"/>
      <c r="D571" s="546"/>
      <c r="E571" s="546"/>
      <c r="F571" s="546"/>
      <c r="G571" s="546"/>
      <c r="H571" s="546"/>
      <c r="I571" s="546"/>
    </row>
    <row r="572" spans="1:9" s="523" customFormat="1" ht="12.75">
      <c r="A572" s="545"/>
      <c r="B572" s="546"/>
      <c r="C572" s="546"/>
      <c r="D572" s="546"/>
      <c r="E572" s="546"/>
      <c r="F572" s="546"/>
      <c r="G572" s="546"/>
      <c r="H572" s="546"/>
      <c r="I572" s="546"/>
    </row>
    <row r="573" spans="1:9" s="523" customFormat="1" ht="12.75">
      <c r="A573" s="545"/>
      <c r="B573" s="546"/>
      <c r="C573" s="546"/>
      <c r="D573" s="546"/>
      <c r="E573" s="546"/>
      <c r="F573" s="546"/>
      <c r="G573" s="546"/>
      <c r="H573" s="546"/>
      <c r="I573" s="546"/>
    </row>
    <row r="574" spans="1:9" s="523" customFormat="1" ht="12.75">
      <c r="A574" s="545"/>
      <c r="B574" s="546"/>
      <c r="C574" s="546"/>
      <c r="D574" s="546"/>
      <c r="E574" s="546"/>
      <c r="F574" s="546"/>
      <c r="G574" s="546"/>
      <c r="H574" s="546"/>
      <c r="I574" s="546"/>
    </row>
    <row r="575" spans="1:9" s="523" customFormat="1" ht="15">
      <c r="A575" s="547" t="s">
        <v>240</v>
      </c>
      <c r="B575" s="548"/>
      <c r="C575" s="548"/>
    </row>
    <row r="576" spans="1:9" s="523" customFormat="1" thickBot="1">
      <c r="B576" s="549"/>
      <c r="C576" s="549"/>
      <c r="E576" s="550"/>
      <c r="F576" s="550"/>
      <c r="G576" s="550"/>
      <c r="H576" s="550"/>
      <c r="I576" s="550"/>
    </row>
    <row r="577" spans="1:9" s="523" customFormat="1" thickBot="1">
      <c r="A577" s="551" t="s">
        <v>100</v>
      </c>
      <c r="B577" s="552"/>
      <c r="C577" s="553" t="s">
        <v>14</v>
      </c>
      <c r="D577" s="554" t="s">
        <v>105</v>
      </c>
    </row>
    <row r="578" spans="1:9">
      <c r="A578" s="555" t="s">
        <v>241</v>
      </c>
      <c r="B578" s="556"/>
      <c r="C578" s="557">
        <v>2678.94</v>
      </c>
      <c r="D578" s="557">
        <v>9730.49</v>
      </c>
      <c r="E578" s="558"/>
      <c r="F578" s="558"/>
      <c r="G578" s="558"/>
      <c r="H578" s="558"/>
      <c r="I578" s="558"/>
    </row>
    <row r="579" spans="1:9">
      <c r="A579" s="559" t="s">
        <v>242</v>
      </c>
      <c r="B579" s="560"/>
      <c r="C579" s="561"/>
      <c r="D579" s="561"/>
      <c r="E579" s="562"/>
      <c r="F579" s="562"/>
      <c r="G579" s="562"/>
      <c r="H579" s="562"/>
      <c r="I579" s="562"/>
    </row>
    <row r="580" spans="1:9">
      <c r="A580" s="559" t="s">
        <v>243</v>
      </c>
      <c r="B580" s="560"/>
      <c r="C580" s="561">
        <v>1063.6099999999999</v>
      </c>
      <c r="D580" s="561"/>
      <c r="E580" s="407"/>
      <c r="F580" s="407"/>
      <c r="G580" s="407"/>
      <c r="H580" s="407"/>
      <c r="I580" s="407"/>
    </row>
    <row r="581" spans="1:9">
      <c r="A581" s="559" t="s">
        <v>244</v>
      </c>
      <c r="B581" s="560"/>
      <c r="C581" s="563">
        <f>C582+C585+C586+C587+C588</f>
        <v>30816.17</v>
      </c>
      <c r="D581" s="563">
        <f>D582+D585+D586+D587+D588</f>
        <v>25917.83</v>
      </c>
    </row>
    <row r="582" spans="1:9">
      <c r="A582" s="564" t="s">
        <v>245</v>
      </c>
      <c r="B582" s="565"/>
      <c r="C582" s="345">
        <f>C583-C584</f>
        <v>0</v>
      </c>
      <c r="D582" s="345">
        <f>D583-D584</f>
        <v>0</v>
      </c>
    </row>
    <row r="583" spans="1:9">
      <c r="A583" s="566" t="s">
        <v>246</v>
      </c>
      <c r="B583" s="567"/>
      <c r="C583" s="397"/>
      <c r="D583" s="397"/>
    </row>
    <row r="584" spans="1:9" ht="25.5" customHeight="1">
      <c r="A584" s="566" t="s">
        <v>247</v>
      </c>
      <c r="B584" s="567"/>
      <c r="C584" s="397"/>
      <c r="D584" s="397"/>
    </row>
    <row r="585" spans="1:9">
      <c r="A585" s="564" t="s">
        <v>248</v>
      </c>
      <c r="B585" s="565"/>
      <c r="C585" s="345">
        <v>26500</v>
      </c>
      <c r="D585" s="345">
        <v>24500</v>
      </c>
    </row>
    <row r="586" spans="1:9">
      <c r="A586" s="564" t="s">
        <v>249</v>
      </c>
      <c r="B586" s="565"/>
      <c r="C586" s="345"/>
      <c r="D586" s="345"/>
    </row>
    <row r="587" spans="1:9">
      <c r="A587" s="564" t="s">
        <v>250</v>
      </c>
      <c r="B587" s="565"/>
      <c r="C587" s="345"/>
      <c r="D587" s="345"/>
    </row>
    <row r="588" spans="1:9">
      <c r="A588" s="564" t="s">
        <v>17</v>
      </c>
      <c r="B588" s="565"/>
      <c r="C588" s="345">
        <v>4316.17</v>
      </c>
      <c r="D588" s="345">
        <f>1346.75+71.08</f>
        <v>1417.83</v>
      </c>
    </row>
    <row r="589" spans="1:9" ht="24.75" customHeight="1" thickBot="1">
      <c r="A589" s="568" t="s">
        <v>251</v>
      </c>
      <c r="B589" s="569"/>
      <c r="C589" s="561"/>
      <c r="D589" s="561"/>
    </row>
    <row r="590" spans="1:9" ht="16.5" thickBot="1">
      <c r="A590" s="570" t="s">
        <v>96</v>
      </c>
      <c r="B590" s="571"/>
      <c r="C590" s="351">
        <f>SUM(C578+C579+C580+C581+C589)</f>
        <v>34558.720000000001</v>
      </c>
      <c r="D590" s="351">
        <f>SUM(D578+D579+D580+D581+D589)</f>
        <v>35648.32</v>
      </c>
    </row>
    <row r="593" spans="1:4" ht="14.25">
      <c r="A593" s="572" t="s">
        <v>252</v>
      </c>
      <c r="B593" s="572"/>
      <c r="C593" s="572"/>
      <c r="D593" s="572"/>
    </row>
    <row r="594" spans="1:4" ht="14.25" thickBot="1">
      <c r="A594" s="253"/>
      <c r="B594" s="253"/>
      <c r="C594" s="253"/>
      <c r="D594" s="253"/>
    </row>
    <row r="595" spans="1:4" ht="14.25" thickBot="1">
      <c r="A595" s="573" t="s">
        <v>253</v>
      </c>
      <c r="B595" s="574"/>
      <c r="C595" s="574"/>
      <c r="D595" s="575"/>
    </row>
    <row r="596" spans="1:4" ht="14.25" thickBot="1">
      <c r="A596" s="576" t="s">
        <v>14</v>
      </c>
      <c r="B596" s="577"/>
      <c r="C596" s="576" t="s">
        <v>21</v>
      </c>
      <c r="D596" s="577"/>
    </row>
    <row r="597" spans="1:4" ht="14.25" thickBot="1">
      <c r="A597" s="578"/>
      <c r="B597" s="579"/>
      <c r="C597" s="578"/>
      <c r="D597" s="579"/>
    </row>
    <row r="624" spans="1:4" ht="14.25">
      <c r="A624" s="482" t="s">
        <v>254</v>
      </c>
      <c r="B624" s="482"/>
      <c r="C624" s="482"/>
      <c r="D624" s="206"/>
    </row>
    <row r="625" spans="1:4" ht="14.25" customHeight="1">
      <c r="A625" s="580" t="s">
        <v>255</v>
      </c>
      <c r="B625" s="580"/>
      <c r="C625" s="580"/>
    </row>
    <row r="626" spans="1:4" ht="14.25" thickBot="1">
      <c r="A626" s="581"/>
      <c r="B626" s="582"/>
      <c r="C626" s="582"/>
    </row>
    <row r="627" spans="1:4" ht="16.5" thickBot="1">
      <c r="A627" s="583" t="s">
        <v>48</v>
      </c>
      <c r="B627" s="584"/>
      <c r="C627" s="585" t="s">
        <v>256</v>
      </c>
      <c r="D627" s="585" t="s">
        <v>257</v>
      </c>
    </row>
    <row r="628" spans="1:4">
      <c r="A628" s="586" t="s">
        <v>258</v>
      </c>
      <c r="B628" s="587"/>
      <c r="C628" s="588"/>
      <c r="D628" s="589"/>
    </row>
    <row r="629" spans="1:4">
      <c r="A629" s="590" t="s">
        <v>259</v>
      </c>
      <c r="B629" s="591"/>
      <c r="C629" s="592"/>
      <c r="D629" s="593"/>
    </row>
    <row r="630" spans="1:4" ht="26.45" customHeight="1">
      <c r="A630" s="594" t="s">
        <v>260</v>
      </c>
      <c r="B630" s="595"/>
      <c r="C630" s="596"/>
      <c r="D630" s="597"/>
    </row>
    <row r="631" spans="1:4" ht="13.5" customHeight="1" thickBot="1">
      <c r="A631" s="598" t="s">
        <v>261</v>
      </c>
      <c r="B631" s="599"/>
      <c r="C631" s="600"/>
      <c r="D631" s="601"/>
    </row>
    <row r="674" spans="1:3" ht="14.25">
      <c r="A674" s="572" t="s">
        <v>262</v>
      </c>
      <c r="B674" s="572"/>
      <c r="C674" s="572"/>
    </row>
    <row r="675" spans="1:3" ht="14.25" thickBot="1">
      <c r="A675" s="207"/>
      <c r="B675" s="253"/>
      <c r="C675" s="253"/>
    </row>
    <row r="676" spans="1:3" ht="26.25" thickBot="1">
      <c r="A676" s="602"/>
      <c r="B676" s="603" t="s">
        <v>263</v>
      </c>
      <c r="C676" s="336" t="s">
        <v>264</v>
      </c>
    </row>
    <row r="677" spans="1:3" ht="14.25" thickBot="1">
      <c r="A677" s="604" t="s">
        <v>265</v>
      </c>
      <c r="B677" s="605">
        <f>B678+B682</f>
        <v>0</v>
      </c>
      <c r="C677" s="605">
        <f>C678+C682</f>
        <v>0</v>
      </c>
    </row>
    <row r="678" spans="1:3">
      <c r="A678" s="606" t="s">
        <v>266</v>
      </c>
      <c r="B678" s="274"/>
      <c r="C678" s="274"/>
    </row>
    <row r="679" spans="1:3">
      <c r="A679" s="607" t="s">
        <v>50</v>
      </c>
      <c r="B679" s="230"/>
      <c r="C679" s="231"/>
    </row>
    <row r="680" spans="1:3">
      <c r="A680" s="608"/>
      <c r="B680" s="230"/>
      <c r="C680" s="231"/>
    </row>
    <row r="681" spans="1:3" ht="14.25" thickBot="1">
      <c r="A681" s="609"/>
      <c r="B681" s="610"/>
      <c r="C681" s="611"/>
    </row>
    <row r="682" spans="1:3">
      <c r="A682" s="606" t="s">
        <v>267</v>
      </c>
      <c r="B682" s="612">
        <f>SUM(B684:B684)</f>
        <v>0</v>
      </c>
      <c r="C682" s="612">
        <f>SUM(C684:C684)</f>
        <v>0</v>
      </c>
    </row>
    <row r="683" spans="1:3">
      <c r="A683" s="607" t="s">
        <v>50</v>
      </c>
      <c r="B683" s="377"/>
      <c r="C683" s="613"/>
    </row>
    <row r="684" spans="1:3" ht="14.25" thickBot="1">
      <c r="A684" s="614"/>
      <c r="B684" s="610"/>
      <c r="C684" s="611"/>
    </row>
    <row r="685" spans="1:3" ht="14.25" thickBot="1">
      <c r="A685" s="604" t="s">
        <v>268</v>
      </c>
      <c r="B685" s="605">
        <f>B686+B692</f>
        <v>39363</v>
      </c>
      <c r="C685" s="605">
        <f>C686+C692</f>
        <v>76654</v>
      </c>
    </row>
    <row r="686" spans="1:3">
      <c r="A686" s="615" t="s">
        <v>266</v>
      </c>
      <c r="B686" s="274">
        <f>B688+B689+B690+B691</f>
        <v>0</v>
      </c>
      <c r="C686" s="274">
        <f>C688+C689+C690+C691</f>
        <v>0</v>
      </c>
    </row>
    <row r="687" spans="1:3">
      <c r="A687" s="616" t="s">
        <v>50</v>
      </c>
      <c r="B687" s="230"/>
      <c r="C687" s="231"/>
    </row>
    <row r="688" spans="1:3" hidden="1">
      <c r="A688" s="617"/>
      <c r="B688" s="230"/>
      <c r="C688" s="231"/>
    </row>
    <row r="689" spans="1:9" hidden="1">
      <c r="A689" s="617"/>
      <c r="B689" s="230"/>
      <c r="C689" s="231"/>
    </row>
    <row r="690" spans="1:9" hidden="1">
      <c r="A690" s="618"/>
      <c r="B690" s="230"/>
      <c r="C690" s="231"/>
    </row>
    <row r="691" spans="1:9" ht="76.5">
      <c r="A691" s="617" t="s">
        <v>269</v>
      </c>
      <c r="B691" s="230"/>
      <c r="C691" s="231"/>
    </row>
    <row r="692" spans="1:9">
      <c r="A692" s="619" t="s">
        <v>267</v>
      </c>
      <c r="B692" s="620">
        <f>SUM(B694:B695)</f>
        <v>39363</v>
      </c>
      <c r="C692" s="620">
        <f>SUM(C694:C695)</f>
        <v>76654</v>
      </c>
    </row>
    <row r="693" spans="1:9">
      <c r="A693" s="616" t="s">
        <v>50</v>
      </c>
      <c r="B693" s="230"/>
      <c r="C693" s="230"/>
    </row>
    <row r="694" spans="1:9" ht="25.5">
      <c r="A694" s="621" t="s">
        <v>270</v>
      </c>
      <c r="B694" s="236"/>
      <c r="C694" s="236"/>
    </row>
    <row r="695" spans="1:9" ht="45.75" thickBot="1">
      <c r="A695" s="622" t="s">
        <v>271</v>
      </c>
      <c r="B695" s="623">
        <v>39363</v>
      </c>
      <c r="C695" s="623">
        <v>76654</v>
      </c>
    </row>
    <row r="696" spans="1:9" ht="14.25">
      <c r="A696" s="572"/>
      <c r="B696" s="572"/>
      <c r="C696" s="572"/>
    </row>
    <row r="697" spans="1:9" ht="14.25">
      <c r="A697" s="572"/>
      <c r="B697" s="572"/>
      <c r="C697" s="572"/>
    </row>
    <row r="698" spans="1:9" ht="43.5" customHeight="1">
      <c r="A698" s="205" t="s">
        <v>272</v>
      </c>
      <c r="B698" s="205"/>
      <c r="C698" s="205"/>
      <c r="D698" s="205"/>
      <c r="E698" s="206"/>
      <c r="F698" s="206"/>
      <c r="G698" s="206"/>
      <c r="H698" s="206"/>
      <c r="I698" s="206"/>
    </row>
    <row r="699" spans="1:9" ht="15" thickBot="1">
      <c r="A699" s="624"/>
      <c r="B699" s="624"/>
      <c r="C699" s="624"/>
      <c r="D699" s="624"/>
      <c r="E699" s="37"/>
      <c r="F699" s="37"/>
      <c r="G699" s="37"/>
      <c r="H699" s="37"/>
      <c r="I699" s="37"/>
    </row>
    <row r="700" spans="1:9" ht="55.5" customHeight="1" thickBot="1">
      <c r="A700" s="454" t="s">
        <v>273</v>
      </c>
      <c r="B700" s="625"/>
      <c r="C700" s="625"/>
      <c r="D700" s="625"/>
      <c r="E700" s="455"/>
    </row>
    <row r="701" spans="1:9" ht="24.75" customHeight="1" thickBot="1">
      <c r="A701" s="258" t="s">
        <v>14</v>
      </c>
      <c r="B701" s="260"/>
      <c r="C701" s="258" t="s">
        <v>21</v>
      </c>
      <c r="D701" s="259"/>
      <c r="E701" s="626" t="s">
        <v>274</v>
      </c>
    </row>
    <row r="702" spans="1:9" ht="20.25" customHeight="1" thickBot="1">
      <c r="A702" s="627"/>
      <c r="B702" s="628"/>
      <c r="C702" s="627"/>
      <c r="D702" s="629"/>
      <c r="E702" s="630"/>
    </row>
    <row r="703" spans="1:9">
      <c r="A703" s="407"/>
      <c r="B703" s="407"/>
      <c r="C703" s="407"/>
      <c r="D703" s="407"/>
    </row>
    <row r="704" spans="1:9">
      <c r="A704" s="407"/>
      <c r="B704" s="407"/>
      <c r="C704" s="407"/>
      <c r="D704" s="407"/>
    </row>
    <row r="705" spans="1:4">
      <c r="A705" s="407"/>
      <c r="B705" s="407"/>
      <c r="C705" s="407"/>
      <c r="D705" s="407"/>
    </row>
    <row r="706" spans="1:4">
      <c r="A706" s="407"/>
      <c r="B706" s="407"/>
      <c r="C706" s="407"/>
      <c r="D706" s="407"/>
    </row>
    <row r="707" spans="1:4">
      <c r="A707" s="407"/>
      <c r="B707" s="407"/>
      <c r="C707" s="407"/>
      <c r="D707" s="407"/>
    </row>
    <row r="708" spans="1:4">
      <c r="A708" s="407"/>
      <c r="B708" s="407"/>
      <c r="C708" s="407"/>
      <c r="D708" s="407"/>
    </row>
    <row r="709" spans="1:4">
      <c r="A709" s="407"/>
      <c r="B709" s="407"/>
      <c r="C709" s="407"/>
      <c r="D709" s="407"/>
    </row>
    <row r="710" spans="1:4">
      <c r="A710" s="407"/>
      <c r="B710" s="407"/>
      <c r="C710" s="407"/>
      <c r="D710" s="407"/>
    </row>
    <row r="711" spans="1:4">
      <c r="A711" s="407"/>
      <c r="B711" s="407"/>
      <c r="C711" s="407"/>
      <c r="D711" s="407"/>
    </row>
    <row r="712" spans="1:4">
      <c r="A712" s="407"/>
      <c r="B712" s="407"/>
      <c r="C712" s="407"/>
      <c r="D712" s="407"/>
    </row>
    <row r="713" spans="1:4">
      <c r="A713" s="407"/>
      <c r="B713" s="407"/>
      <c r="C713" s="407"/>
      <c r="D713" s="407"/>
    </row>
    <row r="714" spans="1:4">
      <c r="A714" s="407"/>
      <c r="B714" s="407"/>
      <c r="C714" s="407"/>
      <c r="D714" s="407"/>
    </row>
    <row r="715" spans="1:4">
      <c r="A715" s="407"/>
      <c r="B715" s="407"/>
      <c r="C715" s="407"/>
      <c r="D715" s="407"/>
    </row>
    <row r="716" spans="1:4">
      <c r="A716" s="407"/>
      <c r="B716" s="407"/>
      <c r="C716" s="407"/>
      <c r="D716" s="407"/>
    </row>
    <row r="717" spans="1:4">
      <c r="A717" s="407"/>
      <c r="B717" s="407"/>
      <c r="C717" s="407"/>
      <c r="D717" s="407"/>
    </row>
    <row r="718" spans="1:4">
      <c r="A718" s="407"/>
      <c r="B718" s="407"/>
      <c r="C718" s="407"/>
      <c r="D718" s="407"/>
    </row>
    <row r="719" spans="1:4">
      <c r="A719" s="407"/>
      <c r="B719" s="407"/>
      <c r="C719" s="407"/>
      <c r="D719" s="407"/>
    </row>
    <row r="720" spans="1:4">
      <c r="A720" s="407"/>
      <c r="B720" s="407"/>
      <c r="C720" s="407"/>
      <c r="D720" s="407"/>
    </row>
    <row r="721" spans="1:4">
      <c r="A721" s="407"/>
      <c r="B721" s="407"/>
      <c r="C721" s="407"/>
      <c r="D721" s="407"/>
    </row>
    <row r="722" spans="1:4">
      <c r="A722" s="407"/>
      <c r="B722" s="407"/>
      <c r="C722" s="407"/>
      <c r="D722" s="407"/>
    </row>
    <row r="723" spans="1:4">
      <c r="A723" s="407"/>
      <c r="B723" s="407"/>
      <c r="C723" s="407"/>
      <c r="D723" s="407"/>
    </row>
    <row r="724" spans="1:4">
      <c r="A724" s="407"/>
      <c r="B724" s="407"/>
      <c r="C724" s="407"/>
      <c r="D724" s="407"/>
    </row>
    <row r="725" spans="1:4">
      <c r="A725" s="407"/>
      <c r="B725" s="407"/>
      <c r="C725" s="407"/>
      <c r="D725" s="407"/>
    </row>
    <row r="726" spans="1:4">
      <c r="A726" s="407"/>
      <c r="B726" s="407"/>
      <c r="C726" s="407"/>
      <c r="D726" s="407"/>
    </row>
    <row r="727" spans="1:4">
      <c r="A727" s="407"/>
      <c r="B727" s="407"/>
      <c r="C727" s="407"/>
      <c r="D727" s="407"/>
    </row>
    <row r="728" spans="1:4">
      <c r="A728" s="407"/>
      <c r="B728" s="407"/>
      <c r="C728" s="407"/>
      <c r="D728" s="407"/>
    </row>
    <row r="729" spans="1:4">
      <c r="A729" s="407"/>
      <c r="B729" s="407"/>
      <c r="C729" s="407"/>
      <c r="D729" s="407"/>
    </row>
    <row r="730" spans="1:4">
      <c r="A730" s="407"/>
      <c r="B730" s="407"/>
      <c r="C730" s="407"/>
      <c r="D730" s="407"/>
    </row>
    <row r="731" spans="1:4">
      <c r="A731" s="407"/>
      <c r="B731" s="407"/>
      <c r="C731" s="407"/>
      <c r="D731" s="407"/>
    </row>
    <row r="732" spans="1:4">
      <c r="A732" s="407"/>
      <c r="B732" s="407"/>
      <c r="C732" s="407"/>
      <c r="D732" s="407"/>
    </row>
    <row r="733" spans="1:4">
      <c r="A733" s="407"/>
      <c r="B733" s="407"/>
      <c r="C733" s="407"/>
      <c r="D733" s="407"/>
    </row>
    <row r="734" spans="1:4">
      <c r="A734" s="407"/>
      <c r="B734" s="407"/>
      <c r="C734" s="407"/>
      <c r="D734" s="407"/>
    </row>
    <row r="735" spans="1:4">
      <c r="A735" s="407"/>
      <c r="B735" s="407"/>
      <c r="C735" s="407"/>
      <c r="D735" s="407"/>
    </row>
    <row r="736" spans="1:4">
      <c r="A736" s="407"/>
      <c r="B736" s="407"/>
      <c r="C736" s="407"/>
      <c r="D736" s="407"/>
    </row>
    <row r="737" spans="1:7">
      <c r="A737" s="407"/>
      <c r="B737" s="407"/>
      <c r="C737" s="407"/>
      <c r="D737" s="407"/>
    </row>
    <row r="738" spans="1:7">
      <c r="A738" s="407"/>
      <c r="B738" s="407"/>
      <c r="C738" s="407"/>
      <c r="D738" s="407"/>
    </row>
    <row r="739" spans="1:7">
      <c r="A739" s="407"/>
      <c r="B739" s="407"/>
      <c r="C739" s="407"/>
      <c r="D739" s="407"/>
    </row>
    <row r="740" spans="1:7">
      <c r="A740" s="407"/>
      <c r="B740" s="407"/>
      <c r="C740" s="407"/>
      <c r="D740" s="407"/>
    </row>
    <row r="741" spans="1:7">
      <c r="A741" s="407"/>
      <c r="B741" s="407"/>
      <c r="C741" s="407"/>
      <c r="D741" s="407"/>
    </row>
    <row r="742" spans="1:7" ht="14.25">
      <c r="A742" s="572" t="s">
        <v>275</v>
      </c>
      <c r="B742" s="572"/>
      <c r="C742" s="572"/>
    </row>
    <row r="743" spans="1:7" ht="14.25">
      <c r="A743" s="298" t="s">
        <v>276</v>
      </c>
      <c r="B743" s="298"/>
      <c r="C743" s="298"/>
    </row>
    <row r="744" spans="1:7" ht="15" thickBot="1">
      <c r="A744" s="572"/>
      <c r="B744" s="572"/>
      <c r="C744" s="572"/>
    </row>
    <row r="745" spans="1:7" ht="24.75" thickBot="1">
      <c r="A745" s="631" t="s">
        <v>277</v>
      </c>
      <c r="B745" s="632"/>
      <c r="C745" s="632"/>
      <c r="D745" s="633"/>
      <c r="E745" s="634" t="s">
        <v>263</v>
      </c>
      <c r="F745" s="635" t="s">
        <v>264</v>
      </c>
      <c r="G745" s="636"/>
    </row>
    <row r="746" spans="1:7" ht="14.25" customHeight="1" thickBot="1">
      <c r="A746" s="637" t="s">
        <v>278</v>
      </c>
      <c r="B746" s="638"/>
      <c r="C746" s="638"/>
      <c r="D746" s="639"/>
      <c r="E746" s="640">
        <f>SUM(E747:E754)</f>
        <v>123370.37</v>
      </c>
      <c r="F746" s="640">
        <f>SUM(F747:F754)</f>
        <v>151156.21</v>
      </c>
      <c r="G746" s="641"/>
    </row>
    <row r="747" spans="1:7">
      <c r="A747" s="642" t="s">
        <v>279</v>
      </c>
      <c r="B747" s="643"/>
      <c r="C747" s="643"/>
      <c r="D747" s="644"/>
      <c r="E747" s="645">
        <v>123370.37</v>
      </c>
      <c r="F747" s="645">
        <v>151156.21</v>
      </c>
      <c r="G747" s="253"/>
    </row>
    <row r="748" spans="1:7">
      <c r="A748" s="646" t="s">
        <v>280</v>
      </c>
      <c r="B748" s="647"/>
      <c r="C748" s="647"/>
      <c r="D748" s="648"/>
      <c r="E748" s="649"/>
      <c r="F748" s="650"/>
      <c r="G748" s="253"/>
    </row>
    <row r="749" spans="1:7">
      <c r="A749" s="646" t="s">
        <v>281</v>
      </c>
      <c r="B749" s="647"/>
      <c r="C749" s="647"/>
      <c r="D749" s="648"/>
      <c r="E749" s="649"/>
      <c r="F749" s="650"/>
      <c r="G749" s="253"/>
    </row>
    <row r="750" spans="1:7">
      <c r="A750" s="651" t="s">
        <v>282</v>
      </c>
      <c r="B750" s="652"/>
      <c r="C750" s="652"/>
      <c r="D750" s="653"/>
      <c r="E750" s="649"/>
      <c r="F750" s="650"/>
      <c r="G750" s="253"/>
    </row>
    <row r="751" spans="1:7">
      <c r="A751" s="646" t="s">
        <v>283</v>
      </c>
      <c r="B751" s="647"/>
      <c r="C751" s="647"/>
      <c r="D751" s="648"/>
      <c r="E751" s="649"/>
      <c r="F751" s="650"/>
      <c r="G751" s="253"/>
    </row>
    <row r="752" spans="1:7">
      <c r="A752" s="654" t="s">
        <v>284</v>
      </c>
      <c r="B752" s="655"/>
      <c r="C752" s="655"/>
      <c r="D752" s="656"/>
      <c r="E752" s="649"/>
      <c r="F752" s="650"/>
      <c r="G752" s="253"/>
    </row>
    <row r="753" spans="1:7">
      <c r="A753" s="654" t="s">
        <v>285</v>
      </c>
      <c r="B753" s="655"/>
      <c r="C753" s="655"/>
      <c r="D753" s="656"/>
      <c r="E753" s="649"/>
      <c r="F753" s="650"/>
      <c r="G753" s="253"/>
    </row>
    <row r="754" spans="1:7" ht="14.25" thickBot="1">
      <c r="A754" s="657" t="s">
        <v>286</v>
      </c>
      <c r="B754" s="658"/>
      <c r="C754" s="658"/>
      <c r="D754" s="659"/>
      <c r="E754" s="660"/>
      <c r="F754" s="661"/>
      <c r="G754" s="253"/>
    </row>
    <row r="755" spans="1:7" ht="14.25" thickBot="1">
      <c r="A755" s="637" t="s">
        <v>287</v>
      </c>
      <c r="B755" s="638"/>
      <c r="C755" s="638"/>
      <c r="D755" s="639"/>
      <c r="E755" s="662">
        <v>-8111.86</v>
      </c>
      <c r="F755" s="662">
        <v>6354.65</v>
      </c>
      <c r="G755" s="641"/>
    </row>
    <row r="756" spans="1:7" ht="14.25" thickBot="1">
      <c r="A756" s="663" t="s">
        <v>288</v>
      </c>
      <c r="B756" s="664"/>
      <c r="C756" s="664"/>
      <c r="D756" s="665"/>
      <c r="E756" s="666"/>
      <c r="F756" s="667"/>
      <c r="G756" s="641"/>
    </row>
    <row r="757" spans="1:7" ht="14.25" thickBot="1">
      <c r="A757" s="663" t="s">
        <v>289</v>
      </c>
      <c r="B757" s="664"/>
      <c r="C757" s="664"/>
      <c r="D757" s="665"/>
      <c r="E757" s="668"/>
      <c r="F757" s="662"/>
      <c r="G757" s="641"/>
    </row>
    <row r="758" spans="1:7" ht="14.25" thickBot="1">
      <c r="A758" s="663" t="s">
        <v>290</v>
      </c>
      <c r="B758" s="664"/>
      <c r="C758" s="664"/>
      <c r="D758" s="665"/>
      <c r="E758" s="668"/>
      <c r="F758" s="662"/>
      <c r="G758" s="641"/>
    </row>
    <row r="759" spans="1:7" ht="14.25" thickBot="1">
      <c r="A759" s="663" t="s">
        <v>291</v>
      </c>
      <c r="B759" s="664"/>
      <c r="C759" s="664"/>
      <c r="D759" s="665"/>
      <c r="E759" s="640">
        <f>E760+E768+E771+E774</f>
        <v>954</v>
      </c>
      <c r="F759" s="640">
        <f>F760+F768+F771+F774</f>
        <v>961</v>
      </c>
      <c r="G759" s="641"/>
    </row>
    <row r="760" spans="1:7">
      <c r="A760" s="642" t="s">
        <v>292</v>
      </c>
      <c r="B760" s="643"/>
      <c r="C760" s="643"/>
      <c r="D760" s="644"/>
      <c r="E760" s="669">
        <f>SUM(E761:E767)</f>
        <v>0</v>
      </c>
      <c r="F760" s="669">
        <f>SUM(F761:F767)</f>
        <v>0</v>
      </c>
      <c r="G760" s="253"/>
    </row>
    <row r="761" spans="1:7">
      <c r="A761" s="670" t="s">
        <v>293</v>
      </c>
      <c r="B761" s="671"/>
      <c r="C761" s="671"/>
      <c r="D761" s="672"/>
      <c r="E761" s="673"/>
      <c r="F761" s="674"/>
      <c r="G761" s="675"/>
    </row>
    <row r="762" spans="1:7">
      <c r="A762" s="670" t="s">
        <v>294</v>
      </c>
      <c r="B762" s="671"/>
      <c r="C762" s="671"/>
      <c r="D762" s="672"/>
      <c r="E762" s="673"/>
      <c r="F762" s="674"/>
      <c r="G762" s="675"/>
    </row>
    <row r="763" spans="1:7">
      <c r="A763" s="670" t="s">
        <v>295</v>
      </c>
      <c r="B763" s="671"/>
      <c r="C763" s="671"/>
      <c r="D763" s="672"/>
      <c r="E763" s="673"/>
      <c r="F763" s="674"/>
      <c r="G763" s="675"/>
    </row>
    <row r="764" spans="1:7">
      <c r="A764" s="670" t="s">
        <v>296</v>
      </c>
      <c r="B764" s="671"/>
      <c r="C764" s="671"/>
      <c r="D764" s="672"/>
      <c r="E764" s="673"/>
      <c r="F764" s="674"/>
      <c r="G764" s="675"/>
    </row>
    <row r="765" spans="1:7">
      <c r="A765" s="670" t="s">
        <v>297</v>
      </c>
      <c r="B765" s="671"/>
      <c r="C765" s="671"/>
      <c r="D765" s="672"/>
      <c r="E765" s="673"/>
      <c r="F765" s="674"/>
      <c r="G765" s="675"/>
    </row>
    <row r="766" spans="1:7">
      <c r="A766" s="670" t="s">
        <v>298</v>
      </c>
      <c r="B766" s="671"/>
      <c r="C766" s="671"/>
      <c r="D766" s="672"/>
      <c r="E766" s="673"/>
      <c r="F766" s="674"/>
      <c r="G766" s="675"/>
    </row>
    <row r="767" spans="1:7">
      <c r="A767" s="670" t="s">
        <v>299</v>
      </c>
      <c r="B767" s="671"/>
      <c r="C767" s="671"/>
      <c r="D767" s="672"/>
      <c r="E767" s="673"/>
      <c r="F767" s="674"/>
      <c r="G767" s="675"/>
    </row>
    <row r="768" spans="1:7">
      <c r="A768" s="654" t="s">
        <v>300</v>
      </c>
      <c r="B768" s="655"/>
      <c r="C768" s="655"/>
      <c r="D768" s="656"/>
      <c r="E768" s="676">
        <f>SUM(E769:E770)</f>
        <v>0</v>
      </c>
      <c r="F768" s="676">
        <f>SUM(F769:F770)</f>
        <v>0</v>
      </c>
      <c r="G768" s="253"/>
    </row>
    <row r="769" spans="1:7">
      <c r="A769" s="670" t="s">
        <v>301</v>
      </c>
      <c r="B769" s="671"/>
      <c r="C769" s="671"/>
      <c r="D769" s="672"/>
      <c r="E769" s="673"/>
      <c r="F769" s="674"/>
      <c r="G769" s="675"/>
    </row>
    <row r="770" spans="1:7">
      <c r="A770" s="670" t="s">
        <v>302</v>
      </c>
      <c r="B770" s="671"/>
      <c r="C770" s="671"/>
      <c r="D770" s="672"/>
      <c r="E770" s="673"/>
      <c r="F770" s="674"/>
      <c r="G770" s="675"/>
    </row>
    <row r="771" spans="1:7">
      <c r="A771" s="646" t="s">
        <v>303</v>
      </c>
      <c r="B771" s="647"/>
      <c r="C771" s="647"/>
      <c r="D771" s="648"/>
      <c r="E771" s="676">
        <f>SUM(E772:E773)</f>
        <v>0</v>
      </c>
      <c r="F771" s="676">
        <f>SUM(F772:F773)</f>
        <v>0</v>
      </c>
      <c r="G771" s="253"/>
    </row>
    <row r="772" spans="1:7">
      <c r="A772" s="670" t="s">
        <v>304</v>
      </c>
      <c r="B772" s="671"/>
      <c r="C772" s="671"/>
      <c r="D772" s="672"/>
      <c r="E772" s="673"/>
      <c r="F772" s="674"/>
      <c r="G772" s="675"/>
    </row>
    <row r="773" spans="1:7">
      <c r="A773" s="670" t="s">
        <v>305</v>
      </c>
      <c r="B773" s="671"/>
      <c r="C773" s="671"/>
      <c r="D773" s="672"/>
      <c r="E773" s="673"/>
      <c r="F773" s="674"/>
      <c r="G773" s="675"/>
    </row>
    <row r="774" spans="1:7">
      <c r="A774" s="646" t="s">
        <v>306</v>
      </c>
      <c r="B774" s="647"/>
      <c r="C774" s="647"/>
      <c r="D774" s="648"/>
      <c r="E774" s="676">
        <f>SUM(E775:E788)</f>
        <v>954</v>
      </c>
      <c r="F774" s="676">
        <f>SUM(F775:F788)</f>
        <v>961</v>
      </c>
      <c r="G774" s="253"/>
    </row>
    <row r="775" spans="1:7">
      <c r="A775" s="670" t="s">
        <v>307</v>
      </c>
      <c r="B775" s="671"/>
      <c r="C775" s="671"/>
      <c r="D775" s="672"/>
      <c r="E775" s="649"/>
      <c r="F775" s="650"/>
      <c r="G775" s="253"/>
    </row>
    <row r="776" spans="1:7">
      <c r="A776" s="670" t="s">
        <v>308</v>
      </c>
      <c r="B776" s="671"/>
      <c r="C776" s="671"/>
      <c r="D776" s="672"/>
      <c r="E776" s="649"/>
      <c r="F776" s="650"/>
      <c r="G776" s="253"/>
    </row>
    <row r="777" spans="1:7">
      <c r="A777" s="670" t="s">
        <v>309</v>
      </c>
      <c r="B777" s="671"/>
      <c r="C777" s="671"/>
      <c r="D777" s="672"/>
      <c r="E777" s="649"/>
      <c r="F777" s="650"/>
      <c r="G777" s="253"/>
    </row>
    <row r="778" spans="1:7">
      <c r="A778" s="670" t="s">
        <v>310</v>
      </c>
      <c r="B778" s="671"/>
      <c r="C778" s="671"/>
      <c r="D778" s="672"/>
      <c r="E778" s="649"/>
      <c r="F778" s="650"/>
      <c r="G778" s="253"/>
    </row>
    <row r="779" spans="1:7">
      <c r="A779" s="670" t="s">
        <v>311</v>
      </c>
      <c r="B779" s="671"/>
      <c r="C779" s="671"/>
      <c r="D779" s="672"/>
      <c r="E779" s="649"/>
      <c r="F779" s="650"/>
      <c r="G779" s="253"/>
    </row>
    <row r="780" spans="1:7">
      <c r="A780" s="670" t="s">
        <v>312</v>
      </c>
      <c r="B780" s="671"/>
      <c r="C780" s="671"/>
      <c r="D780" s="672"/>
      <c r="E780" s="649"/>
      <c r="F780" s="650"/>
      <c r="G780" s="253"/>
    </row>
    <row r="781" spans="1:7">
      <c r="A781" s="670" t="s">
        <v>313</v>
      </c>
      <c r="B781" s="671"/>
      <c r="C781" s="671"/>
      <c r="D781" s="672"/>
      <c r="E781" s="649"/>
      <c r="F781" s="650"/>
      <c r="G781" s="253"/>
    </row>
    <row r="782" spans="1:7">
      <c r="A782" s="670" t="s">
        <v>314</v>
      </c>
      <c r="B782" s="671"/>
      <c r="C782" s="671"/>
      <c r="D782" s="672"/>
      <c r="E782" s="649"/>
      <c r="F782" s="650"/>
      <c r="G782" s="253"/>
    </row>
    <row r="783" spans="1:7">
      <c r="A783" s="670" t="s">
        <v>315</v>
      </c>
      <c r="B783" s="671"/>
      <c r="C783" s="671"/>
      <c r="D783" s="672"/>
      <c r="E783" s="649"/>
      <c r="F783" s="650"/>
      <c r="G783" s="253"/>
    </row>
    <row r="784" spans="1:7">
      <c r="A784" s="677" t="s">
        <v>316</v>
      </c>
      <c r="B784" s="678"/>
      <c r="C784" s="678"/>
      <c r="D784" s="679"/>
      <c r="E784" s="649"/>
      <c r="F784" s="650"/>
      <c r="G784" s="253"/>
    </row>
    <row r="785" spans="1:7">
      <c r="A785" s="677" t="s">
        <v>317</v>
      </c>
      <c r="B785" s="678"/>
      <c r="C785" s="678"/>
      <c r="D785" s="679"/>
      <c r="E785" s="649"/>
      <c r="F785" s="650"/>
      <c r="G785" s="253"/>
    </row>
    <row r="786" spans="1:7">
      <c r="A786" s="677" t="s">
        <v>318</v>
      </c>
      <c r="B786" s="678"/>
      <c r="C786" s="678"/>
      <c r="D786" s="679"/>
      <c r="E786" s="649"/>
      <c r="F786" s="650"/>
      <c r="G786" s="253"/>
    </row>
    <row r="787" spans="1:7">
      <c r="A787" s="680" t="s">
        <v>319</v>
      </c>
      <c r="B787" s="681"/>
      <c r="C787" s="681"/>
      <c r="D787" s="682"/>
      <c r="E787" s="649"/>
      <c r="F787" s="650"/>
      <c r="G787" s="253"/>
    </row>
    <row r="788" spans="1:7" ht="14.25" thickBot="1">
      <c r="A788" s="683" t="s">
        <v>299</v>
      </c>
      <c r="B788" s="684"/>
      <c r="C788" s="684"/>
      <c r="D788" s="685"/>
      <c r="E788" s="650">
        <v>954</v>
      </c>
      <c r="F788" s="650">
        <v>961</v>
      </c>
      <c r="G788" s="253"/>
    </row>
    <row r="789" spans="1:7" ht="14.25" thickBot="1">
      <c r="A789" s="686" t="s">
        <v>320</v>
      </c>
      <c r="B789" s="687"/>
      <c r="C789" s="687"/>
      <c r="D789" s="688"/>
      <c r="E789" s="689">
        <f>SUM(E746+E755+E756+E757+E758+E759)</f>
        <v>116212.51</v>
      </c>
      <c r="F789" s="689">
        <f>SUM(F746+F755+F756+F757+F758+F759)</f>
        <v>158471.85999999999</v>
      </c>
      <c r="G789" s="641"/>
    </row>
    <row r="790" spans="1:7">
      <c r="A790" s="690"/>
      <c r="B790" s="690"/>
      <c r="C790" s="690"/>
      <c r="D790" s="690"/>
      <c r="E790" s="690"/>
      <c r="F790" s="690"/>
      <c r="G790" s="641"/>
    </row>
    <row r="791" spans="1:7">
      <c r="A791" s="12" t="s">
        <v>321</v>
      </c>
      <c r="B791" s="144"/>
      <c r="C791" s="144"/>
      <c r="D791" s="144"/>
    </row>
    <row r="792" spans="1:7" ht="15.75" thickBot="1">
      <c r="A792" s="572"/>
      <c r="B792" s="572"/>
      <c r="C792" s="334"/>
    </row>
    <row r="793" spans="1:7" ht="15.6" customHeight="1">
      <c r="A793" s="691" t="s">
        <v>322</v>
      </c>
      <c r="B793" s="692"/>
      <c r="C793" s="693" t="s">
        <v>263</v>
      </c>
      <c r="D793" s="693" t="s">
        <v>264</v>
      </c>
    </row>
    <row r="794" spans="1:7" ht="14.45" customHeight="1" thickBot="1">
      <c r="A794" s="694"/>
      <c r="B794" s="695"/>
      <c r="C794" s="696"/>
      <c r="D794" s="696"/>
    </row>
    <row r="795" spans="1:7">
      <c r="A795" s="697" t="s">
        <v>323</v>
      </c>
      <c r="B795" s="698"/>
      <c r="C795" s="613">
        <v>150330.20000000001</v>
      </c>
      <c r="D795" s="613">
        <v>121597.78</v>
      </c>
    </row>
    <row r="796" spans="1:7">
      <c r="A796" s="441" t="s">
        <v>324</v>
      </c>
      <c r="B796" s="442"/>
      <c r="C796" s="230"/>
      <c r="D796" s="231"/>
    </row>
    <row r="797" spans="1:7">
      <c r="A797" s="441" t="s">
        <v>325</v>
      </c>
      <c r="B797" s="442"/>
      <c r="C797" s="231">
        <v>263110.7</v>
      </c>
      <c r="D797" s="231">
        <f>211746.95+600</f>
        <v>212346.95</v>
      </c>
    </row>
    <row r="798" spans="1:7" ht="29.45" customHeight="1">
      <c r="A798" s="444" t="s">
        <v>326</v>
      </c>
      <c r="B798" s="445"/>
      <c r="C798" s="230"/>
      <c r="D798" s="231"/>
    </row>
    <row r="799" spans="1:7" ht="42" customHeight="1">
      <c r="A799" s="444" t="s">
        <v>327</v>
      </c>
      <c r="B799" s="445"/>
      <c r="C799" s="230"/>
      <c r="D799" s="231"/>
    </row>
    <row r="800" spans="1:7" ht="29.45" customHeight="1">
      <c r="A800" s="444" t="s">
        <v>328</v>
      </c>
      <c r="B800" s="445"/>
      <c r="C800" s="231">
        <v>5434.77</v>
      </c>
      <c r="D800" s="231">
        <v>5665.67</v>
      </c>
    </row>
    <row r="801" spans="1:4" ht="14.1" customHeight="1">
      <c r="A801" s="444" t="s">
        <v>329</v>
      </c>
      <c r="B801" s="445"/>
      <c r="C801" s="230"/>
      <c r="D801" s="231"/>
    </row>
    <row r="802" spans="1:4" ht="21.75" customHeight="1">
      <c r="A802" s="564" t="s">
        <v>330</v>
      </c>
      <c r="B802" s="565"/>
      <c r="C802" s="230"/>
      <c r="D802" s="231"/>
    </row>
    <row r="803" spans="1:4" ht="33" customHeight="1">
      <c r="A803" s="444" t="s">
        <v>331</v>
      </c>
      <c r="B803" s="445"/>
      <c r="C803" s="699"/>
      <c r="D803" s="231"/>
    </row>
    <row r="804" spans="1:4" ht="14.25" thickBot="1">
      <c r="A804" s="446" t="s">
        <v>17</v>
      </c>
      <c r="B804" s="447"/>
      <c r="C804" s="236"/>
      <c r="D804" s="237"/>
    </row>
    <row r="805" spans="1:4" ht="16.5" thickBot="1">
      <c r="A805" s="700" t="s">
        <v>83</v>
      </c>
      <c r="B805" s="701"/>
      <c r="C805" s="702">
        <f>SUM(C795:C804)</f>
        <v>418875.67000000004</v>
      </c>
      <c r="D805" s="702">
        <f>SUM(D795:D804)</f>
        <v>339610.39999999997</v>
      </c>
    </row>
    <row r="835" spans="1:6" ht="14.25">
      <c r="A835" s="298" t="s">
        <v>332</v>
      </c>
      <c r="B835" s="298"/>
      <c r="C835" s="298"/>
    </row>
    <row r="836" spans="1:6" ht="15" thickBot="1">
      <c r="A836" s="572"/>
      <c r="B836" s="572"/>
      <c r="C836" s="572"/>
    </row>
    <row r="837" spans="1:6" ht="26.25" thickBot="1">
      <c r="A837" s="703" t="s">
        <v>333</v>
      </c>
      <c r="B837" s="704"/>
      <c r="C837" s="704"/>
      <c r="D837" s="705"/>
      <c r="E837" s="603" t="s">
        <v>263</v>
      </c>
      <c r="F837" s="336" t="s">
        <v>264</v>
      </c>
    </row>
    <row r="838" spans="1:6" ht="14.25" thickBot="1">
      <c r="A838" s="418" t="s">
        <v>334</v>
      </c>
      <c r="B838" s="706"/>
      <c r="C838" s="706"/>
      <c r="D838" s="707"/>
      <c r="E838" s="708">
        <f>E839+E840+E841</f>
        <v>0</v>
      </c>
      <c r="F838" s="708">
        <f>F839+F840+F841</f>
        <v>0</v>
      </c>
    </row>
    <row r="839" spans="1:6">
      <c r="A839" s="709" t="s">
        <v>335</v>
      </c>
      <c r="B839" s="710"/>
      <c r="C839" s="710"/>
      <c r="D839" s="711"/>
      <c r="E839" s="712"/>
      <c r="F839" s="713"/>
    </row>
    <row r="840" spans="1:6">
      <c r="A840" s="714" t="s">
        <v>336</v>
      </c>
      <c r="B840" s="715"/>
      <c r="C840" s="715"/>
      <c r="D840" s="716"/>
      <c r="E840" s="717"/>
      <c r="F840" s="718"/>
    </row>
    <row r="841" spans="1:6" ht="14.25" thickBot="1">
      <c r="A841" s="719" t="s">
        <v>337</v>
      </c>
      <c r="B841" s="720"/>
      <c r="C841" s="720"/>
      <c r="D841" s="721"/>
      <c r="E841" s="722"/>
      <c r="F841" s="723"/>
    </row>
    <row r="842" spans="1:6" ht="14.25" thickBot="1">
      <c r="A842" s="724" t="s">
        <v>338</v>
      </c>
      <c r="B842" s="725"/>
      <c r="C842" s="725"/>
      <c r="D842" s="726"/>
      <c r="E842" s="727"/>
      <c r="F842" s="728"/>
    </row>
    <row r="843" spans="1:6" ht="14.25" thickBot="1">
      <c r="A843" s="729" t="s">
        <v>339</v>
      </c>
      <c r="B843" s="730"/>
      <c r="C843" s="730"/>
      <c r="D843" s="731"/>
      <c r="E843" s="727">
        <f>E844+E845+E846+E847+E848+E849+E850+E851+E852+E853</f>
        <v>50417.37</v>
      </c>
      <c r="F843" s="727">
        <f>F844+F845+F846+F847+F848+F849+F850+F851+F852+F853</f>
        <v>8846.52</v>
      </c>
    </row>
    <row r="844" spans="1:6">
      <c r="A844" s="732" t="s">
        <v>340</v>
      </c>
      <c r="B844" s="733"/>
      <c r="C844" s="733"/>
      <c r="D844" s="734"/>
      <c r="E844" s="712"/>
      <c r="F844" s="712"/>
    </row>
    <row r="845" spans="1:6">
      <c r="A845" s="735" t="s">
        <v>341</v>
      </c>
      <c r="B845" s="736"/>
      <c r="C845" s="736"/>
      <c r="D845" s="737"/>
      <c r="E845" s="717"/>
      <c r="F845" s="717"/>
    </row>
    <row r="846" spans="1:6">
      <c r="A846" s="735" t="s">
        <v>342</v>
      </c>
      <c r="B846" s="736"/>
      <c r="C846" s="736"/>
      <c r="D846" s="737"/>
      <c r="E846" s="717">
        <v>1660.08</v>
      </c>
      <c r="F846" s="717"/>
    </row>
    <row r="847" spans="1:6">
      <c r="A847" s="735" t="s">
        <v>343</v>
      </c>
      <c r="B847" s="736"/>
      <c r="C847" s="736"/>
      <c r="D847" s="737"/>
      <c r="E847" s="717"/>
      <c r="F847" s="718"/>
    </row>
    <row r="848" spans="1:6">
      <c r="A848" s="735" t="s">
        <v>344</v>
      </c>
      <c r="B848" s="736"/>
      <c r="C848" s="736"/>
      <c r="D848" s="737"/>
      <c r="E848" s="718">
        <v>512.6</v>
      </c>
      <c r="F848" s="718"/>
    </row>
    <row r="849" spans="1:6">
      <c r="A849" s="735" t="s">
        <v>345</v>
      </c>
      <c r="B849" s="736"/>
      <c r="C849" s="736"/>
      <c r="D849" s="737"/>
      <c r="E849" s="738"/>
      <c r="F849" s="739"/>
    </row>
    <row r="850" spans="1:6">
      <c r="A850" s="735" t="s">
        <v>346</v>
      </c>
      <c r="B850" s="736"/>
      <c r="C850" s="736"/>
      <c r="D850" s="737"/>
      <c r="E850" s="738"/>
      <c r="F850" s="739"/>
    </row>
    <row r="851" spans="1:6" ht="26.1" customHeight="1">
      <c r="A851" s="714" t="s">
        <v>347</v>
      </c>
      <c r="B851" s="715"/>
      <c r="C851" s="715"/>
      <c r="D851" s="716"/>
      <c r="E851" s="717"/>
      <c r="F851" s="718"/>
    </row>
    <row r="852" spans="1:6" ht="54.6" customHeight="1">
      <c r="A852" s="714" t="s">
        <v>348</v>
      </c>
      <c r="B852" s="715"/>
      <c r="C852" s="715"/>
      <c r="D852" s="716"/>
      <c r="E852" s="738"/>
      <c r="F852" s="739"/>
    </row>
    <row r="853" spans="1:6" ht="53.45" customHeight="1" thickBot="1">
      <c r="A853" s="719" t="s">
        <v>349</v>
      </c>
      <c r="B853" s="720"/>
      <c r="C853" s="720"/>
      <c r="D853" s="721"/>
      <c r="E853" s="739">
        <v>48244.69</v>
      </c>
      <c r="F853" s="739">
        <v>8846.52</v>
      </c>
    </row>
    <row r="854" spans="1:6" ht="14.25" thickBot="1">
      <c r="A854" s="740" t="s">
        <v>83</v>
      </c>
      <c r="B854" s="741"/>
      <c r="C854" s="741"/>
      <c r="D854" s="742"/>
      <c r="E854" s="412">
        <f>SUM(E838+E842+E843)</f>
        <v>50417.37</v>
      </c>
      <c r="F854" s="412">
        <f>SUM(F838+F842+F843)</f>
        <v>8846.52</v>
      </c>
    </row>
    <row r="878" spans="1:6">
      <c r="A878" s="12" t="s">
        <v>350</v>
      </c>
      <c r="B878" s="144"/>
      <c r="C878" s="144"/>
      <c r="D878" s="144"/>
    </row>
    <row r="879" spans="1:6" ht="15.75" thickBot="1">
      <c r="A879" s="572"/>
      <c r="B879" s="572"/>
      <c r="C879" s="334"/>
      <c r="D879" s="334"/>
    </row>
    <row r="880" spans="1:6" ht="26.25" thickBot="1">
      <c r="A880" s="258" t="s">
        <v>351</v>
      </c>
      <c r="B880" s="259"/>
      <c r="C880" s="259"/>
      <c r="D880" s="260"/>
      <c r="E880" s="603" t="s">
        <v>263</v>
      </c>
      <c r="F880" s="336" t="s">
        <v>264</v>
      </c>
    </row>
    <row r="881" spans="1:6" ht="41.25" customHeight="1" thickBot="1">
      <c r="A881" s="743" t="s">
        <v>352</v>
      </c>
      <c r="B881" s="744"/>
      <c r="C881" s="744"/>
      <c r="D881" s="745"/>
      <c r="E881" s="746"/>
      <c r="F881" s="746"/>
    </row>
    <row r="882" spans="1:6" ht="14.25" thickBot="1">
      <c r="A882" s="418" t="s">
        <v>353</v>
      </c>
      <c r="B882" s="706"/>
      <c r="C882" s="706"/>
      <c r="D882" s="707"/>
      <c r="E882" s="605">
        <f>SUM(E883+E884+E888)</f>
        <v>290.58999999999997</v>
      </c>
      <c r="F882" s="605">
        <f>SUM(F883+F884+F888)</f>
        <v>6843.27</v>
      </c>
    </row>
    <row r="883" spans="1:6">
      <c r="A883" s="747" t="s">
        <v>354</v>
      </c>
      <c r="B883" s="748"/>
      <c r="C883" s="748"/>
      <c r="D883" s="749"/>
      <c r="E883" s="245"/>
      <c r="F883" s="245"/>
    </row>
    <row r="884" spans="1:6">
      <c r="A884" s="313" t="s">
        <v>355</v>
      </c>
      <c r="B884" s="750"/>
      <c r="C884" s="750"/>
      <c r="D884" s="751"/>
      <c r="E884" s="287">
        <f>SUM(E886:E887)</f>
        <v>0</v>
      </c>
      <c r="F884" s="287">
        <f>SUM(F886:F887)</f>
        <v>0</v>
      </c>
    </row>
    <row r="885" spans="1:6" ht="29.45" customHeight="1">
      <c r="A885" s="324" t="s">
        <v>356</v>
      </c>
      <c r="B885" s="752"/>
      <c r="C885" s="752"/>
      <c r="D885" s="463"/>
      <c r="E885" s="230"/>
      <c r="F885" s="230"/>
    </row>
    <row r="886" spans="1:6">
      <c r="A886" s="324" t="s">
        <v>357</v>
      </c>
      <c r="B886" s="752"/>
      <c r="C886" s="752"/>
      <c r="D886" s="463"/>
      <c r="E886" s="230"/>
      <c r="F886" s="230"/>
    </row>
    <row r="887" spans="1:6">
      <c r="A887" s="324" t="s">
        <v>358</v>
      </c>
      <c r="B887" s="752"/>
      <c r="C887" s="752"/>
      <c r="D887" s="463"/>
      <c r="E887" s="230"/>
      <c r="F887" s="230"/>
    </row>
    <row r="888" spans="1:6">
      <c r="A888" s="464" t="s">
        <v>359</v>
      </c>
      <c r="B888" s="753"/>
      <c r="C888" s="753"/>
      <c r="D888" s="465"/>
      <c r="E888" s="223">
        <f>E889+E890+E891+E892+E893</f>
        <v>290.58999999999997</v>
      </c>
      <c r="F888" s="223">
        <f>F889+F890+F891+F892+F893</f>
        <v>6843.27</v>
      </c>
    </row>
    <row r="889" spans="1:6">
      <c r="A889" s="324" t="s">
        <v>360</v>
      </c>
      <c r="B889" s="752"/>
      <c r="C889" s="752"/>
      <c r="D889" s="463"/>
      <c r="E889" s="230"/>
      <c r="F889" s="230"/>
    </row>
    <row r="890" spans="1:6">
      <c r="A890" s="324" t="s">
        <v>361</v>
      </c>
      <c r="B890" s="752"/>
      <c r="C890" s="752"/>
      <c r="D890" s="463"/>
      <c r="E890" s="230"/>
      <c r="F890" s="230"/>
    </row>
    <row r="891" spans="1:6">
      <c r="A891" s="324" t="s">
        <v>362</v>
      </c>
      <c r="B891" s="752"/>
      <c r="C891" s="752"/>
      <c r="D891" s="463"/>
      <c r="E891" s="230"/>
      <c r="F891" s="230"/>
    </row>
    <row r="892" spans="1:6">
      <c r="A892" s="324" t="s">
        <v>363</v>
      </c>
      <c r="B892" s="752"/>
      <c r="C892" s="752"/>
      <c r="D892" s="463"/>
      <c r="E892" s="230"/>
      <c r="F892" s="230"/>
    </row>
    <row r="893" spans="1:6" ht="65.45" customHeight="1" thickBot="1">
      <c r="A893" s="754" t="s">
        <v>364</v>
      </c>
      <c r="B893" s="755"/>
      <c r="C893" s="755"/>
      <c r="D893" s="756"/>
      <c r="E893" s="610">
        <v>290.58999999999997</v>
      </c>
      <c r="F893" s="610">
        <v>6843.27</v>
      </c>
    </row>
    <row r="894" spans="1:6" ht="14.25" thickBot="1">
      <c r="A894" s="757" t="s">
        <v>365</v>
      </c>
      <c r="B894" s="758"/>
      <c r="C894" s="758"/>
      <c r="D894" s="759"/>
      <c r="E894" s="760">
        <f>SUM(E881+E882)</f>
        <v>290.58999999999997</v>
      </c>
      <c r="F894" s="760">
        <f>SUM(F881+F882)</f>
        <v>6843.27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1"/>
      <c r="B923" s="762"/>
      <c r="C923" s="762"/>
      <c r="D923" s="763"/>
      <c r="E923" s="764" t="s">
        <v>263</v>
      </c>
      <c r="F923" s="765" t="s">
        <v>264</v>
      </c>
    </row>
    <row r="924" spans="1:6" ht="14.25" thickBot="1">
      <c r="A924" s="766" t="s">
        <v>367</v>
      </c>
      <c r="B924" s="767"/>
      <c r="C924" s="767"/>
      <c r="D924" s="768"/>
      <c r="E924" s="746"/>
      <c r="F924" s="746"/>
    </row>
    <row r="925" spans="1:6" ht="14.25" thickBot="1">
      <c r="A925" s="769" t="s">
        <v>368</v>
      </c>
      <c r="B925" s="770"/>
      <c r="C925" s="770"/>
      <c r="D925" s="771"/>
      <c r="E925" s="605">
        <f>SUM(E926:E927)</f>
        <v>1185.1600000000001</v>
      </c>
      <c r="F925" s="605">
        <f>SUM(F926:F927)</f>
        <v>1543.04</v>
      </c>
    </row>
    <row r="926" spans="1:6" ht="22.5" customHeight="1">
      <c r="A926" s="772" t="s">
        <v>369</v>
      </c>
      <c r="B926" s="773"/>
      <c r="C926" s="773"/>
      <c r="D926" s="774"/>
      <c r="E926" s="377">
        <v>1185.1600000000001</v>
      </c>
      <c r="F926" s="377">
        <v>1543.04</v>
      </c>
    </row>
    <row r="927" spans="1:6" ht="15.75" customHeight="1" thickBot="1">
      <c r="A927" s="775" t="s">
        <v>370</v>
      </c>
      <c r="B927" s="776"/>
      <c r="C927" s="776"/>
      <c r="D927" s="777"/>
      <c r="E927" s="236"/>
      <c r="F927" s="236"/>
    </row>
    <row r="928" spans="1:6">
      <c r="A928" s="778" t="s">
        <v>371</v>
      </c>
      <c r="B928" s="779"/>
      <c r="C928" s="779"/>
      <c r="D928" s="780"/>
      <c r="E928" s="781">
        <f>SUM(E929:E935)</f>
        <v>0</v>
      </c>
      <c r="F928" s="781">
        <f>SUM(F929:F935)</f>
        <v>0</v>
      </c>
    </row>
    <row r="929" spans="1:6">
      <c r="A929" s="782" t="s">
        <v>372</v>
      </c>
      <c r="B929" s="783"/>
      <c r="C929" s="783"/>
      <c r="D929" s="784"/>
      <c r="E929" s="223"/>
      <c r="F929" s="223"/>
    </row>
    <row r="930" spans="1:6">
      <c r="A930" s="782" t="s">
        <v>373</v>
      </c>
      <c r="B930" s="783"/>
      <c r="C930" s="783"/>
      <c r="D930" s="784"/>
      <c r="E930" s="230"/>
      <c r="F930" s="230"/>
    </row>
    <row r="931" spans="1:6">
      <c r="A931" s="785" t="s">
        <v>374</v>
      </c>
      <c r="B931" s="786"/>
      <c r="C931" s="786"/>
      <c r="D931" s="787"/>
      <c r="E931" s="377"/>
      <c r="F931" s="377"/>
    </row>
    <row r="932" spans="1:6">
      <c r="A932" s="788" t="s">
        <v>375</v>
      </c>
      <c r="B932" s="789"/>
      <c r="C932" s="789"/>
      <c r="D932" s="790"/>
      <c r="E932" s="230"/>
      <c r="F932" s="230"/>
    </row>
    <row r="933" spans="1:6">
      <c r="A933" s="788" t="s">
        <v>376</v>
      </c>
      <c r="B933" s="789"/>
      <c r="C933" s="789"/>
      <c r="D933" s="790"/>
      <c r="E933" s="236"/>
      <c r="F933" s="236"/>
    </row>
    <row r="934" spans="1:6">
      <c r="A934" s="788" t="s">
        <v>377</v>
      </c>
      <c r="B934" s="789"/>
      <c r="C934" s="789"/>
      <c r="D934" s="790"/>
      <c r="E934" s="236"/>
      <c r="F934" s="236"/>
    </row>
    <row r="935" spans="1:6" ht="14.25" thickBot="1">
      <c r="A935" s="791" t="s">
        <v>135</v>
      </c>
      <c r="B935" s="792"/>
      <c r="C935" s="792"/>
      <c r="D935" s="793"/>
      <c r="E935" s="236"/>
      <c r="F935" s="236"/>
    </row>
    <row r="936" spans="1:6" ht="16.5" thickBot="1">
      <c r="A936" s="700" t="s">
        <v>83</v>
      </c>
      <c r="B936" s="794"/>
      <c r="C936" s="794"/>
      <c r="D936" s="701"/>
      <c r="E936" s="795">
        <f>SUM(E924+E925+E928)</f>
        <v>1185.1600000000001</v>
      </c>
      <c r="F936" s="795">
        <f>SUM(F924+F925+F928)</f>
        <v>1543.04</v>
      </c>
    </row>
    <row r="937" spans="1:6" ht="15.75">
      <c r="A937" s="796"/>
      <c r="B937" s="796"/>
      <c r="C937" s="796"/>
      <c r="D937" s="796"/>
      <c r="E937" s="797"/>
      <c r="F937" s="797"/>
    </row>
    <row r="939" spans="1:6" ht="14.25">
      <c r="A939" s="298" t="s">
        <v>378</v>
      </c>
      <c r="B939" s="298"/>
      <c r="C939" s="298"/>
    </row>
    <row r="940" spans="1:6" ht="14.25" thickBot="1">
      <c r="A940" s="207"/>
      <c r="B940" s="253"/>
      <c r="C940" s="253"/>
    </row>
    <row r="941" spans="1:6" ht="26.25" thickBot="1">
      <c r="A941" s="258"/>
      <c r="B941" s="259"/>
      <c r="C941" s="259"/>
      <c r="D941" s="260"/>
      <c r="E941" s="603" t="s">
        <v>263</v>
      </c>
      <c r="F941" s="336" t="s">
        <v>264</v>
      </c>
    </row>
    <row r="942" spans="1:6" ht="14.25" thickBot="1">
      <c r="A942" s="418" t="s">
        <v>368</v>
      </c>
      <c r="B942" s="706"/>
      <c r="C942" s="706"/>
      <c r="D942" s="707"/>
      <c r="E942" s="605">
        <f>E943+E944</f>
        <v>0</v>
      </c>
      <c r="F942" s="605">
        <f>F943+F944</f>
        <v>0</v>
      </c>
    </row>
    <row r="943" spans="1:6">
      <c r="A943" s="732" t="s">
        <v>379</v>
      </c>
      <c r="B943" s="733"/>
      <c r="C943" s="733"/>
      <c r="D943" s="734"/>
      <c r="E943" s="274"/>
      <c r="F943" s="798"/>
    </row>
    <row r="944" spans="1:6" ht="14.25" thickBot="1">
      <c r="A944" s="799" t="s">
        <v>380</v>
      </c>
      <c r="B944" s="800"/>
      <c r="C944" s="800"/>
      <c r="D944" s="801"/>
      <c r="E944" s="610"/>
      <c r="F944" s="611"/>
    </row>
    <row r="945" spans="1:6" ht="14.25" thickBot="1">
      <c r="A945" s="418" t="s">
        <v>381</v>
      </c>
      <c r="B945" s="706"/>
      <c r="C945" s="706"/>
      <c r="D945" s="707"/>
      <c r="E945" s="605">
        <f>SUM(E946:E951)</f>
        <v>1163.27</v>
      </c>
      <c r="F945" s="605">
        <f>SUM(F946:F951)</f>
        <v>1537.2</v>
      </c>
    </row>
    <row r="946" spans="1:6">
      <c r="A946" s="735" t="s">
        <v>382</v>
      </c>
      <c r="B946" s="736"/>
      <c r="C946" s="736"/>
      <c r="D946" s="737"/>
      <c r="E946" s="230"/>
      <c r="F946" s="230"/>
    </row>
    <row r="947" spans="1:6">
      <c r="A947" s="714" t="s">
        <v>383</v>
      </c>
      <c r="B947" s="715"/>
      <c r="C947" s="715"/>
      <c r="D947" s="716"/>
      <c r="E947" s="230"/>
      <c r="F947" s="230"/>
    </row>
    <row r="948" spans="1:6">
      <c r="A948" s="714" t="s">
        <v>384</v>
      </c>
      <c r="B948" s="715"/>
      <c r="C948" s="715"/>
      <c r="D948" s="716"/>
      <c r="E948" s="236">
        <v>1163.27</v>
      </c>
      <c r="F948" s="236">
        <v>1537.2</v>
      </c>
    </row>
    <row r="949" spans="1:6">
      <c r="A949" s="714" t="s">
        <v>385</v>
      </c>
      <c r="B949" s="715"/>
      <c r="C949" s="715"/>
      <c r="D949" s="716"/>
      <c r="E949" s="236"/>
      <c r="F949" s="236"/>
    </row>
    <row r="950" spans="1:6">
      <c r="A950" s="714" t="s">
        <v>386</v>
      </c>
      <c r="B950" s="715"/>
      <c r="C950" s="715"/>
      <c r="D950" s="716"/>
      <c r="E950" s="236"/>
      <c r="F950" s="236"/>
    </row>
    <row r="951" spans="1:6" ht="14.25" thickBot="1">
      <c r="A951" s="802" t="s">
        <v>135</v>
      </c>
      <c r="B951" s="803"/>
      <c r="C951" s="803"/>
      <c r="D951" s="804"/>
      <c r="E951" s="236"/>
      <c r="F951" s="236"/>
    </row>
    <row r="952" spans="1:6" ht="14.25" thickBot="1">
      <c r="A952" s="432"/>
      <c r="B952" s="805"/>
      <c r="C952" s="805"/>
      <c r="D952" s="433"/>
      <c r="E952" s="412">
        <f>SUM(E942+E945)</f>
        <v>1163.27</v>
      </c>
      <c r="F952" s="412">
        <f>SUM(F942+F945)</f>
        <v>1537.2</v>
      </c>
    </row>
    <row r="968" spans="1:6" ht="15.75">
      <c r="A968" s="806" t="s">
        <v>387</v>
      </c>
      <c r="B968" s="806"/>
      <c r="C968" s="806"/>
      <c r="D968" s="806"/>
      <c r="E968" s="806"/>
      <c r="F968" s="806"/>
    </row>
    <row r="969" spans="1:6" ht="14.25" thickBot="1">
      <c r="A969" s="807"/>
      <c r="B969" s="253"/>
      <c r="C969" s="253"/>
      <c r="D969" s="253"/>
      <c r="E969" s="253"/>
      <c r="F969" s="253"/>
    </row>
    <row r="970" spans="1:6" ht="14.25" thickBot="1">
      <c r="A970" s="808" t="s">
        <v>388</v>
      </c>
      <c r="B970" s="809"/>
      <c r="C970" s="354" t="s">
        <v>389</v>
      </c>
      <c r="D970" s="810"/>
      <c r="E970" s="810"/>
      <c r="F970" s="355"/>
    </row>
    <row r="971" spans="1:6" ht="14.25" thickBot="1">
      <c r="A971" s="811"/>
      <c r="B971" s="812"/>
      <c r="C971" s="813" t="s">
        <v>390</v>
      </c>
      <c r="D971" s="814" t="s">
        <v>391</v>
      </c>
      <c r="E971" s="815" t="s">
        <v>265</v>
      </c>
      <c r="F971" s="814" t="s">
        <v>268</v>
      </c>
    </row>
    <row r="972" spans="1:6">
      <c r="A972" s="816" t="s">
        <v>392</v>
      </c>
      <c r="B972" s="339"/>
      <c r="C972" s="817">
        <f>SUM(C973:C973)</f>
        <v>0</v>
      </c>
      <c r="D972" s="817">
        <f t="shared" ref="D972:F972" si="22">SUM(D973:D973)</f>
        <v>0</v>
      </c>
      <c r="E972" s="817">
        <f t="shared" si="22"/>
        <v>0</v>
      </c>
      <c r="F972" s="817">
        <f t="shared" si="22"/>
        <v>21101.46</v>
      </c>
    </row>
    <row r="973" spans="1:6">
      <c r="A973" s="818" t="s">
        <v>393</v>
      </c>
      <c r="B973" s="343"/>
      <c r="C973" s="288"/>
      <c r="D973" s="230"/>
      <c r="E973" s="229"/>
      <c r="F973" s="230">
        <v>21101.46</v>
      </c>
    </row>
    <row r="974" spans="1:6">
      <c r="A974" s="818" t="s">
        <v>394</v>
      </c>
      <c r="B974" s="343"/>
      <c r="C974" s="288"/>
      <c r="D974" s="230"/>
      <c r="E974" s="229"/>
      <c r="F974" s="230"/>
    </row>
    <row r="975" spans="1:6">
      <c r="A975" s="818" t="s">
        <v>395</v>
      </c>
      <c r="B975" s="343"/>
      <c r="C975" s="288"/>
      <c r="D975" s="230"/>
      <c r="E975" s="229"/>
      <c r="F975" s="230"/>
    </row>
    <row r="976" spans="1:6">
      <c r="A976" s="819" t="s">
        <v>396</v>
      </c>
      <c r="B976" s="445"/>
      <c r="C976" s="288"/>
      <c r="D976" s="230"/>
      <c r="E976" s="229"/>
      <c r="F976" s="230"/>
    </row>
    <row r="977" spans="1:6" ht="14.25" thickBot="1">
      <c r="A977" s="820" t="s">
        <v>397</v>
      </c>
      <c r="B977" s="361"/>
      <c r="C977" s="821"/>
      <c r="D977" s="236"/>
      <c r="E977" s="235"/>
      <c r="F977" s="236">
        <v>754</v>
      </c>
    </row>
    <row r="978" spans="1:6" ht="14.25" thickBot="1">
      <c r="A978" s="822" t="s">
        <v>136</v>
      </c>
      <c r="B978" s="823"/>
      <c r="C978" s="824">
        <f>C972+C976+C977</f>
        <v>0</v>
      </c>
      <c r="D978" s="824">
        <f t="shared" ref="D978:F978" si="23">D972+D976+D977</f>
        <v>0</v>
      </c>
      <c r="E978" s="824">
        <f t="shared" si="23"/>
        <v>0</v>
      </c>
      <c r="F978" s="824">
        <f t="shared" si="23"/>
        <v>21855.46</v>
      </c>
    </row>
    <row r="981" spans="1:6" ht="30" customHeight="1">
      <c r="A981" s="205" t="s">
        <v>398</v>
      </c>
      <c r="B981" s="205"/>
      <c r="C981" s="205"/>
      <c r="D981" s="205"/>
      <c r="E981" s="825"/>
      <c r="F981" s="825"/>
    </row>
    <row r="983" spans="1:6" ht="15">
      <c r="A983" s="298" t="s">
        <v>399</v>
      </c>
      <c r="B983" s="298"/>
      <c r="C983" s="298"/>
      <c r="D983" s="298"/>
    </row>
    <row r="984" spans="1:6" ht="14.25" thickBot="1">
      <c r="A984" s="207"/>
      <c r="B984" s="253"/>
      <c r="C984" s="253"/>
      <c r="D984" s="253"/>
    </row>
    <row r="985" spans="1:6" ht="51.75" thickBot="1">
      <c r="A985" s="354" t="s">
        <v>32</v>
      </c>
      <c r="B985" s="355"/>
      <c r="C985" s="303" t="s">
        <v>400</v>
      </c>
      <c r="D985" s="303" t="s">
        <v>401</v>
      </c>
    </row>
    <row r="986" spans="1:6" ht="14.25" thickBot="1">
      <c r="A986" s="478" t="s">
        <v>402</v>
      </c>
      <c r="B986" s="826"/>
      <c r="C986" s="827">
        <v>90</v>
      </c>
      <c r="D986" s="827">
        <v>87</v>
      </c>
    </row>
    <row r="989" spans="1:6" ht="24" customHeight="1">
      <c r="A989" s="298" t="s">
        <v>403</v>
      </c>
      <c r="B989" s="298"/>
      <c r="C989" s="298"/>
      <c r="D989" s="298"/>
      <c r="E989" s="298"/>
      <c r="F989" s="298"/>
    </row>
    <row r="990" spans="1:6" ht="16.5" thickBot="1">
      <c r="A990" s="253"/>
      <c r="B990" s="428"/>
      <c r="C990" s="428"/>
      <c r="D990" s="253"/>
      <c r="E990" s="253"/>
    </row>
    <row r="991" spans="1:6" ht="51.75" thickBot="1">
      <c r="A991" s="813" t="s">
        <v>404</v>
      </c>
      <c r="B991" s="814" t="s">
        <v>405</v>
      </c>
      <c r="C991" s="814" t="s">
        <v>151</v>
      </c>
      <c r="D991" s="213" t="s">
        <v>406</v>
      </c>
      <c r="E991" s="212" t="s">
        <v>407</v>
      </c>
    </row>
    <row r="992" spans="1:6">
      <c r="A992" s="828" t="s">
        <v>80</v>
      </c>
      <c r="B992" s="245" t="s">
        <v>408</v>
      </c>
      <c r="C992" s="245"/>
      <c r="D992" s="245" t="s">
        <v>408</v>
      </c>
      <c r="E992" s="245" t="s">
        <v>408</v>
      </c>
    </row>
    <row r="993" spans="1:5">
      <c r="A993" s="829" t="s">
        <v>81</v>
      </c>
      <c r="B993" s="230"/>
      <c r="C993" s="230"/>
      <c r="D993" s="229"/>
      <c r="E993" s="230"/>
    </row>
    <row r="994" spans="1:5">
      <c r="A994" s="829" t="s">
        <v>409</v>
      </c>
      <c r="B994" s="230"/>
      <c r="C994" s="230"/>
      <c r="D994" s="229"/>
      <c r="E994" s="230"/>
    </row>
    <row r="995" spans="1:5">
      <c r="A995" s="829" t="s">
        <v>410</v>
      </c>
      <c r="B995" s="230"/>
      <c r="C995" s="230"/>
      <c r="D995" s="229"/>
      <c r="E995" s="230"/>
    </row>
    <row r="996" spans="1:5">
      <c r="A996" s="829" t="s">
        <v>411</v>
      </c>
      <c r="B996" s="230"/>
      <c r="C996" s="230"/>
      <c r="D996" s="229"/>
      <c r="E996" s="230"/>
    </row>
    <row r="997" spans="1:5">
      <c r="A997" s="829" t="s">
        <v>412</v>
      </c>
      <c r="B997" s="230"/>
      <c r="C997" s="230"/>
      <c r="D997" s="229"/>
      <c r="E997" s="230"/>
    </row>
    <row r="998" spans="1:5">
      <c r="A998" s="829" t="s">
        <v>413</v>
      </c>
      <c r="B998" s="230"/>
      <c r="C998" s="230"/>
      <c r="D998" s="229"/>
      <c r="E998" s="230"/>
    </row>
    <row r="999" spans="1:5" ht="14.25" thickBot="1">
      <c r="A999" s="830" t="s">
        <v>414</v>
      </c>
      <c r="B999" s="610"/>
      <c r="C999" s="610"/>
      <c r="D999" s="831"/>
      <c r="E999" s="610"/>
    </row>
    <row r="1010" spans="1:5" ht="14.25">
      <c r="A1010" s="572" t="s">
        <v>415</v>
      </c>
      <c r="B1010" s="832"/>
      <c r="C1010" s="832"/>
      <c r="D1010" s="832"/>
      <c r="E1010" s="832"/>
    </row>
    <row r="1011" spans="1:5" ht="16.5" thickBot="1">
      <c r="A1011" s="253"/>
      <c r="B1011" s="428"/>
      <c r="C1011" s="428"/>
      <c r="D1011" s="253"/>
      <c r="E1011" s="253"/>
    </row>
    <row r="1012" spans="1:5" ht="63.75" thickBot="1">
      <c r="A1012" s="833" t="s">
        <v>404</v>
      </c>
      <c r="B1012" s="834" t="s">
        <v>405</v>
      </c>
      <c r="C1012" s="834" t="s">
        <v>151</v>
      </c>
      <c r="D1012" s="835" t="s">
        <v>416</v>
      </c>
      <c r="E1012" s="836" t="s">
        <v>407</v>
      </c>
    </row>
    <row r="1013" spans="1:5">
      <c r="A1013" s="828" t="s">
        <v>80</v>
      </c>
      <c r="B1013" s="245" t="s">
        <v>408</v>
      </c>
      <c r="C1013" s="245"/>
      <c r="D1013" s="245" t="s">
        <v>408</v>
      </c>
      <c r="E1013" s="245" t="s">
        <v>408</v>
      </c>
    </row>
    <row r="1014" spans="1:5">
      <c r="A1014" s="829" t="s">
        <v>81</v>
      </c>
      <c r="B1014" s="230"/>
      <c r="C1014" s="230"/>
      <c r="D1014" s="229"/>
      <c r="E1014" s="230"/>
    </row>
    <row r="1015" spans="1:5">
      <c r="A1015" s="829" t="s">
        <v>409</v>
      </c>
      <c r="B1015" s="230"/>
      <c r="C1015" s="230"/>
      <c r="D1015" s="229"/>
      <c r="E1015" s="230"/>
    </row>
    <row r="1016" spans="1:5">
      <c r="A1016" s="829" t="s">
        <v>410</v>
      </c>
      <c r="B1016" s="230"/>
      <c r="C1016" s="230"/>
      <c r="D1016" s="229"/>
      <c r="E1016" s="230"/>
    </row>
    <row r="1017" spans="1:5">
      <c r="A1017" s="829" t="s">
        <v>411</v>
      </c>
      <c r="B1017" s="230"/>
      <c r="C1017" s="230"/>
      <c r="D1017" s="229"/>
      <c r="E1017" s="230"/>
    </row>
    <row r="1018" spans="1:5">
      <c r="A1018" s="829" t="s">
        <v>412</v>
      </c>
      <c r="B1018" s="230"/>
      <c r="C1018" s="230"/>
      <c r="D1018" s="229"/>
      <c r="E1018" s="230"/>
    </row>
    <row r="1019" spans="1:5">
      <c r="A1019" s="829" t="s">
        <v>413</v>
      </c>
      <c r="B1019" s="230"/>
      <c r="C1019" s="230"/>
      <c r="D1019" s="229"/>
      <c r="E1019" s="230"/>
    </row>
    <row r="1020" spans="1:5" ht="14.25" thickBot="1">
      <c r="A1020" s="830" t="s">
        <v>414</v>
      </c>
      <c r="B1020" s="610"/>
      <c r="C1020" s="610"/>
      <c r="D1020" s="831"/>
      <c r="E1020" s="610"/>
    </row>
    <row r="1028" spans="1:7" ht="15">
      <c r="A1028" s="837"/>
      <c r="B1028" s="837"/>
      <c r="C1028" s="838"/>
      <c r="D1028" s="839"/>
      <c r="E1028" s="837"/>
      <c r="F1028" s="837"/>
    </row>
    <row r="1029" spans="1:7" ht="15">
      <c r="A1029" s="840" t="s">
        <v>417</v>
      </c>
      <c r="B1029" s="840"/>
      <c r="C1029" s="838">
        <v>45733</v>
      </c>
      <c r="D1029" s="838"/>
      <c r="E1029" s="840"/>
      <c r="F1029" s="839" t="s">
        <v>418</v>
      </c>
      <c r="G1029" s="839"/>
    </row>
    <row r="1030" spans="1:7" ht="15">
      <c r="A1030" s="840" t="s">
        <v>419</v>
      </c>
      <c r="B1030" s="334"/>
      <c r="C1030" s="839" t="s">
        <v>420</v>
      </c>
      <c r="D1030" s="841"/>
      <c r="E1030" s="840"/>
      <c r="F1030" s="839" t="s">
        <v>421</v>
      </c>
      <c r="G1030" s="839"/>
    </row>
  </sheetData>
  <sheetProtection algorithmName="SHA-512" hashValue="zh6rauzDiWD/fMauPiM81uDhUr5Nnuv5oPpQAcN/2XXG+/6YWFNHXRsXZRNyUCtbXJXwjcZaff9amDFEcJU/Jg==" saltValue="3B7JXO2Hvujdg000a0Zhu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&amp;CIII Liceum Ogółnokształcące im. Gen. Józefa Sowińskiego ul. Rogalińska 2, 01-206 Warszawa
Informacja dodatkowa do sprawozdania finansowego za rok obrotowy zakończony 31 grudnia 2024 r.
II. Dodatkowe informacje i objaśnienia</oddHeader>
  </headerFooter>
  <rowBreaks count="22" manualBreakCount="22">
    <brk id="90" max="16383" man="1"/>
    <brk id="125" max="16383" man="1"/>
    <brk id="167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2025-04-17T07:29:02Z</dcterms:created>
  <dcterms:modified xsi:type="dcterms:W3CDTF">2025-04-17T07:29:21Z</dcterms:modified>
</cp:coreProperties>
</file>