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263 - Sprawozdanie finansowe za rok 2024\"/>
    </mc:Choice>
  </mc:AlternateContent>
  <xr:revisionPtr revIDLastSave="0" documentId="8_{67DF10E1-7DB5-4A90-863E-AED8BBB9B294}" xr6:coauthVersionLast="47" xr6:coauthVersionMax="47" xr10:uidLastSave="{00000000-0000-0000-0000-000000000000}"/>
  <bookViews>
    <workbookView xWindow="-120" yWindow="-120" windowWidth="29040" windowHeight="15720" xr2:uid="{53A93227-56A5-42E5-8C6F-C91CB2789EB7}"/>
  </bookViews>
  <sheets>
    <sheet name="P263" sheetId="1" r:id="rId1"/>
  </sheets>
  <definedNames>
    <definedName name="Z_096B14F4_62A3_456F_AF35_35C097BB679E_.wvu.Rows" localSheetId="0" hidden="1">'P263'!$688:$690</definedName>
    <definedName name="Z_219FD55A_339F_4D5C_9F32_9EDCD6F79875_.wvu.Rows" localSheetId="0" hidden="1">'P263'!$688:$690</definedName>
    <definedName name="Z_26CAEE82_8727_45EF_B01A_EFD9489C2061_.wvu.Rows" localSheetId="0" hidden="1">'P263'!$688:$690</definedName>
    <definedName name="Z_2F064874_A004_425C_BD98_E18B9905AE74_.wvu.Rows" localSheetId="0" hidden="1">'P263'!$688:$690</definedName>
    <definedName name="Z_387BEC9B_0588_40B5_BC97_4FF9D1A81B52_.wvu.Rows" localSheetId="0" hidden="1">'P263'!$688:$690</definedName>
    <definedName name="Z_6D09FCD2_8833_4FB4_9C2C_8CFE597E8C74_.wvu.Rows" localSheetId="0" hidden="1">'P263'!$688:$690</definedName>
    <definedName name="Z_6E92FC60_E597_4190_8DCA_E027BBB9CF90_.wvu.Rows" localSheetId="0" hidden="1">'P263'!$688:$690</definedName>
    <definedName name="Z_7D152147_DF3E_4442_B4A1_DE1C3946A0AD_.wvu.Rows" localSheetId="0" hidden="1">'P263'!$688:$690</definedName>
    <definedName name="Z_937A8C40_8521_4A11_8BE5_28EC253ADFCD_.wvu.Rows" localSheetId="0" hidden="1">'P263'!$688:$690</definedName>
    <definedName name="Z_AE726CD4_FD8F_4D45_A2DF_7A0BD6ABFF2C_.wvu.Rows" localSheetId="0" hidden="1">'P263'!$688:$690</definedName>
    <definedName name="Z_C342B89D_0625_4EC6_A2EF_5B31761DCD8C_.wvu.Rows" localSheetId="0" hidden="1">'P263'!$688:$690</definedName>
    <definedName name="Z_C6328CF1_542F_4DB0_9C5D_712E5A57423B_.wvu.Rows" localSheetId="0" hidden="1">'P263'!$688:$690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F37" i="1" l="1"/>
  <c r="G283" i="1"/>
  <c r="I34" i="1"/>
  <c r="I37" i="1" s="1"/>
  <c r="I557" i="1"/>
  <c r="I559" i="1" s="1"/>
  <c r="E103" i="1"/>
  <c r="E110" i="1" s="1"/>
</calcChain>
</file>

<file path=xl/sharedStrings.xml><?xml version="1.0" encoding="utf-8"?>
<sst xmlns="http://schemas.openxmlformats.org/spreadsheetml/2006/main" count="644" uniqueCount="421">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</sst>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" fillId="0" borderId="0"/>
  </cellStyleXfs>
  <cellXfs count="845">
    <xf numFmtId="0" fontId="0" fillId="0" borderId="0" xfId="0"/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5" fillId="0" borderId="0" xfId="0" applyNumberFormat="1" applyFont="1" applyAlignment="1" applyProtection="1">
      <alignment horizontal="left" vertical="top"/>
      <protection locked="0"/>
    </xf>
    <xf numFmtId="4" fontId="8" fillId="0" borderId="0" xfId="3" applyNumberFormat="1" applyFont="1" applyAlignment="1" applyProtection="1">
      <alignment horizontal="left"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4" fontId="2" fillId="0" borderId="50" xfId="0" applyNumberFormat="1" applyFont="1" applyBorder="1" applyAlignment="1" applyProtection="1">
      <alignment vertical="center"/>
      <protection locked="0"/>
    </xf>
    <xf numFmtId="4" fontId="2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2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29D1A129-FDC2-4077-AC99-DE7EC2FB7C64}"/>
    <cellStyle name="Normalny" xfId="0" builtinId="0"/>
    <cellStyle name="Normalny 2" xfId="4" xr:uid="{4EDB907F-E46C-446E-9C71-5C3CEB241166}"/>
    <cellStyle name="Normalny 3" xfId="5" xr:uid="{DFCFF06D-86D3-4791-9DCF-37C16FE88F35}"/>
    <cellStyle name="Normalny_dzielnice termin spr." xfId="2" xr:uid="{3FAB166B-DF15-4857-A175-2D7121D38879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8AAC2-B4ED-4974-83C3-CA35A9AA6838}">
  <sheetPr>
    <tabColor rgb="FF92D050"/>
  </sheetPr>
  <dimension ref="A1:J1030"/>
  <sheetViews>
    <sheetView tabSelected="1" view="pageLayout" topLeftCell="A1021" zoomScale="90" zoomScaleNormal="100" zoomScaleSheetLayoutView="80" zoomScalePageLayoutView="90" workbookViewId="0">
      <selection activeCell="C1039" sqref="C1039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39">
        <v>2038987.16</v>
      </c>
      <c r="E11" s="39">
        <v>303187.01</v>
      </c>
      <c r="F11" s="39"/>
      <c r="G11" s="39">
        <v>375639.81</v>
      </c>
      <c r="H11" s="39"/>
      <c r="I11" s="40">
        <f>SUM(B11:H11)</f>
        <v>2717813.98</v>
      </c>
    </row>
    <row r="12" spans="1:10">
      <c r="A12" s="41" t="s">
        <v>16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2207</v>
      </c>
      <c r="H12" s="42">
        <f t="shared" si="0"/>
        <v>0</v>
      </c>
      <c r="I12" s="40">
        <f t="shared" si="0"/>
        <v>2207</v>
      </c>
    </row>
    <row r="13" spans="1:10">
      <c r="A13" s="43" t="s">
        <v>17</v>
      </c>
      <c r="B13" s="44"/>
      <c r="C13" s="44"/>
      <c r="D13" s="44"/>
      <c r="E13" s="45"/>
      <c r="F13" s="45"/>
      <c r="G13" s="45">
        <v>2207</v>
      </c>
      <c r="H13" s="45"/>
      <c r="I13" s="46">
        <f>SUM(B13:H13)</f>
        <v>2207</v>
      </c>
    </row>
    <row r="14" spans="1:10">
      <c r="A14" s="43" t="s">
        <v>18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19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20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8349.58</v>
      </c>
      <c r="F16" s="42">
        <f t="shared" si="1"/>
        <v>0</v>
      </c>
      <c r="G16" s="42">
        <f t="shared" si="1"/>
        <v>1221.5</v>
      </c>
      <c r="H16" s="42">
        <f t="shared" si="1"/>
        <v>0</v>
      </c>
      <c r="I16" s="40">
        <f t="shared" si="1"/>
        <v>9571.08</v>
      </c>
    </row>
    <row r="17" spans="1:9">
      <c r="A17" s="43" t="s">
        <v>21</v>
      </c>
      <c r="B17" s="44"/>
      <c r="C17" s="44"/>
      <c r="D17" s="44"/>
      <c r="E17" s="45">
        <v>8349.58</v>
      </c>
      <c r="F17" s="45"/>
      <c r="G17" s="45">
        <v>1221.5</v>
      </c>
      <c r="H17" s="44"/>
      <c r="I17" s="46">
        <f>SUM(B17:H17)</f>
        <v>9571.08</v>
      </c>
    </row>
    <row r="18" spans="1:9">
      <c r="A18" s="43" t="s">
        <v>18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22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2038987.16</v>
      </c>
      <c r="E19" s="42">
        <f t="shared" si="2"/>
        <v>294837.43</v>
      </c>
      <c r="F19" s="42">
        <f t="shared" si="2"/>
        <v>0</v>
      </c>
      <c r="G19" s="42">
        <f t="shared" si="2"/>
        <v>376625.31</v>
      </c>
      <c r="H19" s="42">
        <f t="shared" si="2"/>
        <v>0</v>
      </c>
      <c r="I19" s="40">
        <f t="shared" si="2"/>
        <v>2710449.9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39">
        <v>828913.95</v>
      </c>
      <c r="E21" s="39">
        <v>247882.85</v>
      </c>
      <c r="F21" s="39"/>
      <c r="G21" s="39">
        <v>375639.81</v>
      </c>
      <c r="H21" s="39"/>
      <c r="I21" s="40">
        <f>SUM(B21:H21)</f>
        <v>1452436.61</v>
      </c>
    </row>
    <row r="22" spans="1:9">
      <c r="A22" s="41" t="s">
        <v>16</v>
      </c>
      <c r="B22" s="42">
        <f>SUM(B23:B25)</f>
        <v>0</v>
      </c>
      <c r="C22" s="42">
        <f t="shared" ref="C22:I22" si="3">SUM(C23:C25)</f>
        <v>0</v>
      </c>
      <c r="D22" s="42">
        <f t="shared" si="3"/>
        <v>50342.42</v>
      </c>
      <c r="E22" s="42">
        <f t="shared" si="3"/>
        <v>8334.92</v>
      </c>
      <c r="F22" s="42">
        <f t="shared" si="3"/>
        <v>0</v>
      </c>
      <c r="G22" s="42">
        <f t="shared" si="3"/>
        <v>2207</v>
      </c>
      <c r="H22" s="42">
        <f t="shared" si="3"/>
        <v>0</v>
      </c>
      <c r="I22" s="40">
        <f t="shared" si="3"/>
        <v>60884.34</v>
      </c>
    </row>
    <row r="23" spans="1:9">
      <c r="A23" s="43" t="s">
        <v>24</v>
      </c>
      <c r="B23" s="45"/>
      <c r="C23" s="45"/>
      <c r="D23" s="45">
        <v>50342.42</v>
      </c>
      <c r="E23" s="45">
        <v>8334.92</v>
      </c>
      <c r="F23" s="45"/>
      <c r="G23" s="45"/>
      <c r="H23" s="44"/>
      <c r="I23" s="46">
        <f t="shared" ref="I23:I28" si="4">SUM(B23:H23)</f>
        <v>58677.34</v>
      </c>
    </row>
    <row r="24" spans="1:9">
      <c r="A24" s="43" t="s">
        <v>18</v>
      </c>
      <c r="B24" s="44"/>
      <c r="C24" s="44"/>
      <c r="D24" s="45"/>
      <c r="E24" s="45"/>
      <c r="F24" s="45"/>
      <c r="G24" s="45">
        <v>2207</v>
      </c>
      <c r="H24" s="44"/>
      <c r="I24" s="46">
        <f t="shared" si="4"/>
        <v>2207</v>
      </c>
    </row>
    <row r="25" spans="1:9">
      <c r="A25" s="43" t="s">
        <v>19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20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8349.58</v>
      </c>
      <c r="F26" s="42">
        <f t="shared" si="5"/>
        <v>0</v>
      </c>
      <c r="G26" s="42">
        <f t="shared" si="5"/>
        <v>1221.5</v>
      </c>
      <c r="H26" s="42">
        <f t="shared" si="5"/>
        <v>0</v>
      </c>
      <c r="I26" s="40">
        <f t="shared" si="5"/>
        <v>9571.08</v>
      </c>
    </row>
    <row r="27" spans="1:9">
      <c r="A27" s="43" t="s">
        <v>21</v>
      </c>
      <c r="B27" s="44"/>
      <c r="C27" s="44"/>
      <c r="D27" s="44"/>
      <c r="E27" s="45">
        <v>8349.58</v>
      </c>
      <c r="F27" s="45"/>
      <c r="G27" s="45">
        <v>1221.5</v>
      </c>
      <c r="H27" s="44"/>
      <c r="I27" s="46">
        <f t="shared" si="4"/>
        <v>9571.08</v>
      </c>
    </row>
    <row r="28" spans="1:9">
      <c r="A28" s="43" t="s">
        <v>18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22</v>
      </c>
      <c r="B29" s="42">
        <f>B21+B22-B26</f>
        <v>0</v>
      </c>
      <c r="C29" s="42">
        <f t="shared" ref="C29:I29" si="6">C21+C22-C26</f>
        <v>0</v>
      </c>
      <c r="D29" s="42">
        <f t="shared" si="6"/>
        <v>879256.37</v>
      </c>
      <c r="E29" s="42">
        <f t="shared" si="6"/>
        <v>247868.19000000003</v>
      </c>
      <c r="F29" s="42">
        <f t="shared" si="6"/>
        <v>0</v>
      </c>
      <c r="G29" s="42">
        <f t="shared" si="6"/>
        <v>376625.31</v>
      </c>
      <c r="H29" s="42">
        <f t="shared" si="6"/>
        <v>0</v>
      </c>
      <c r="I29" s="40">
        <f t="shared" si="6"/>
        <v>1503749.87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26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27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22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1"/>
      <c r="C36" s="52">
        <f t="shared" ref="C36:I36" si="8">C11-C21-C31</f>
        <v>0</v>
      </c>
      <c r="D36" s="52">
        <f t="shared" si="8"/>
        <v>1210073.21</v>
      </c>
      <c r="E36" s="52">
        <f>E11-E21-E31</f>
        <v>55304.160000000003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1265377.3699999999</v>
      </c>
    </row>
    <row r="37" spans="1:9" ht="14.25" thickBot="1">
      <c r="A37" s="54" t="s">
        <v>22</v>
      </c>
      <c r="B37" s="55"/>
      <c r="C37" s="56">
        <f t="shared" ref="C37:I37" si="9">C19-C29-C34</f>
        <v>0</v>
      </c>
      <c r="D37" s="56">
        <f t="shared" si="9"/>
        <v>1159730.79</v>
      </c>
      <c r="E37" s="56">
        <f t="shared" si="9"/>
        <v>46969.239999999962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1206700.0299999998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29</v>
      </c>
      <c r="B46" s="61"/>
    </row>
    <row r="47" spans="1:9" ht="14.25" thickBot="1">
      <c r="A47" s="3"/>
      <c r="B47" s="3"/>
    </row>
    <row r="48" spans="1:9" ht="21.75" customHeight="1">
      <c r="A48" s="62" t="s">
        <v>30</v>
      </c>
      <c r="B48" s="63"/>
      <c r="C48" s="64" t="s">
        <v>31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14</v>
      </c>
      <c r="B51" s="72"/>
      <c r="C51" s="73"/>
    </row>
    <row r="52" spans="1:3" ht="15">
      <c r="A52" s="74" t="s">
        <v>15</v>
      </c>
      <c r="B52" s="75"/>
      <c r="C52" s="76">
        <v>3615</v>
      </c>
    </row>
    <row r="53" spans="1:3" ht="15">
      <c r="A53" s="77" t="s">
        <v>16</v>
      </c>
      <c r="B53" s="78"/>
      <c r="C53" s="79">
        <f>SUM(C54:C55)</f>
        <v>0</v>
      </c>
    </row>
    <row r="54" spans="1:3" ht="15">
      <c r="A54" s="80" t="s">
        <v>17</v>
      </c>
      <c r="B54" s="81"/>
      <c r="C54" s="82"/>
    </row>
    <row r="55" spans="1:3" ht="15">
      <c r="A55" s="80" t="s">
        <v>18</v>
      </c>
      <c r="B55" s="81"/>
      <c r="C55" s="82"/>
    </row>
    <row r="56" spans="1:3" ht="15">
      <c r="A56" s="77" t="s">
        <v>20</v>
      </c>
      <c r="B56" s="78"/>
      <c r="C56" s="79">
        <f>SUM(C57:C58)</f>
        <v>0</v>
      </c>
    </row>
    <row r="57" spans="1:3" ht="15">
      <c r="A57" s="80" t="s">
        <v>21</v>
      </c>
      <c r="B57" s="81"/>
      <c r="C57" s="82"/>
    </row>
    <row r="58" spans="1:3" ht="15">
      <c r="A58" s="80" t="s">
        <v>18</v>
      </c>
      <c r="B58" s="81"/>
      <c r="C58" s="82"/>
    </row>
    <row r="59" spans="1:3" ht="15">
      <c r="A59" s="77" t="s">
        <v>22</v>
      </c>
      <c r="B59" s="78"/>
      <c r="C59" s="79">
        <f>C52+C53-C56</f>
        <v>3615</v>
      </c>
    </row>
    <row r="60" spans="1:3" ht="15">
      <c r="A60" s="71" t="s">
        <v>23</v>
      </c>
      <c r="B60" s="72"/>
      <c r="C60" s="73"/>
    </row>
    <row r="61" spans="1:3" ht="15">
      <c r="A61" s="74" t="s">
        <v>15</v>
      </c>
      <c r="B61" s="75"/>
      <c r="C61" s="76">
        <v>3615</v>
      </c>
    </row>
    <row r="62" spans="1:3" ht="15">
      <c r="A62" s="77" t="s">
        <v>16</v>
      </c>
      <c r="B62" s="78"/>
      <c r="C62" s="79">
        <f>SUM(C63:C64)</f>
        <v>0</v>
      </c>
    </row>
    <row r="63" spans="1:3" ht="15">
      <c r="A63" s="80" t="s">
        <v>24</v>
      </c>
      <c r="B63" s="81"/>
      <c r="C63" s="82"/>
    </row>
    <row r="64" spans="1:3" ht="15">
      <c r="A64" s="80" t="s">
        <v>18</v>
      </c>
      <c r="B64" s="81"/>
      <c r="C64" s="83"/>
    </row>
    <row r="65" spans="1:3" ht="15">
      <c r="A65" s="77" t="s">
        <v>20</v>
      </c>
      <c r="B65" s="78"/>
      <c r="C65" s="79">
        <f>SUM(C66:C67)</f>
        <v>0</v>
      </c>
    </row>
    <row r="66" spans="1:3" ht="15">
      <c r="A66" s="80" t="s">
        <v>21</v>
      </c>
      <c r="B66" s="81"/>
      <c r="C66" s="82"/>
    </row>
    <row r="67" spans="1:3" ht="15">
      <c r="A67" s="84" t="s">
        <v>18</v>
      </c>
      <c r="B67" s="85"/>
      <c r="C67" s="86"/>
    </row>
    <row r="68" spans="1:3" ht="15">
      <c r="A68" s="87" t="s">
        <v>22</v>
      </c>
      <c r="B68" s="88"/>
      <c r="C68" s="89">
        <f>C61+C62-C65</f>
        <v>3615</v>
      </c>
    </row>
    <row r="69" spans="1:3" ht="15">
      <c r="A69" s="90" t="s">
        <v>25</v>
      </c>
      <c r="B69" s="91"/>
      <c r="C69" s="73"/>
    </row>
    <row r="70" spans="1:3" ht="15">
      <c r="A70" s="74" t="s">
        <v>15</v>
      </c>
      <c r="B70" s="75"/>
      <c r="C70" s="76"/>
    </row>
    <row r="71" spans="1:3" ht="15">
      <c r="A71" s="80" t="s">
        <v>26</v>
      </c>
      <c r="B71" s="81"/>
      <c r="C71" s="82"/>
    </row>
    <row r="72" spans="1:3" ht="15">
      <c r="A72" s="80" t="s">
        <v>27</v>
      </c>
      <c r="B72" s="81"/>
      <c r="C72" s="82"/>
    </row>
    <row r="73" spans="1:3" ht="15">
      <c r="A73" s="92" t="s">
        <v>22</v>
      </c>
      <c r="B73" s="93"/>
      <c r="C73" s="94">
        <f>C70+C71-C72</f>
        <v>0</v>
      </c>
    </row>
    <row r="74" spans="1:3" ht="15">
      <c r="A74" s="71" t="s">
        <v>28</v>
      </c>
      <c r="B74" s="72"/>
      <c r="C74" s="73"/>
    </row>
    <row r="75" spans="1:3" ht="15">
      <c r="A75" s="74" t="s">
        <v>15</v>
      </c>
      <c r="B75" s="75"/>
      <c r="C75" s="95">
        <f>C52-C61-C70</f>
        <v>0</v>
      </c>
    </row>
    <row r="76" spans="1:3" ht="15.75" thickBot="1">
      <c r="A76" s="96" t="s">
        <v>22</v>
      </c>
      <c r="B76" s="97"/>
      <c r="C76" s="98">
        <f>C59-C68-C73</f>
        <v>0</v>
      </c>
    </row>
    <row r="91" spans="1:5" ht="15">
      <c r="A91" s="99" t="s">
        <v>32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33</v>
      </c>
      <c r="B93" s="104" t="s">
        <v>34</v>
      </c>
      <c r="C93" s="104" t="s">
        <v>35</v>
      </c>
      <c r="D93" s="104" t="s">
        <v>36</v>
      </c>
      <c r="E93" s="105" t="s">
        <v>37</v>
      </c>
    </row>
    <row r="94" spans="1:5" ht="14.25" thickBot="1">
      <c r="A94" s="106" t="s">
        <v>14</v>
      </c>
      <c r="B94" s="107"/>
      <c r="C94" s="107"/>
      <c r="D94" s="107"/>
      <c r="E94" s="108"/>
    </row>
    <row r="95" spans="1:5" ht="25.5">
      <c r="A95" s="109" t="s">
        <v>38</v>
      </c>
      <c r="B95" s="110"/>
      <c r="C95" s="110"/>
      <c r="D95" s="110"/>
      <c r="E95" s="111">
        <f>B95+C95+D95</f>
        <v>0</v>
      </c>
    </row>
    <row r="96" spans="1:5">
      <c r="A96" s="112" t="s">
        <v>26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39</v>
      </c>
      <c r="B97" s="116"/>
      <c r="C97" s="116"/>
      <c r="D97" s="116"/>
      <c r="E97" s="117">
        <f>B97+C97+D97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2" t="s">
        <v>27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41</v>
      </c>
      <c r="B100" s="116"/>
      <c r="C100" s="116"/>
      <c r="D100" s="116"/>
      <c r="E100" s="117">
        <f>B100+C100+D100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8" t="s">
        <v>43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44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45</v>
      </c>
      <c r="B104" s="102"/>
      <c r="C104" s="102"/>
      <c r="D104" s="102"/>
      <c r="E104" s="123"/>
    </row>
    <row r="105" spans="1:5">
      <c r="A105" s="109" t="s">
        <v>46</v>
      </c>
      <c r="B105" s="110"/>
      <c r="C105" s="110"/>
      <c r="D105" s="110"/>
      <c r="E105" s="111">
        <f>B105+C105+D105</f>
        <v>0</v>
      </c>
    </row>
    <row r="106" spans="1:5">
      <c r="A106" s="112" t="s">
        <v>26</v>
      </c>
      <c r="B106" s="124"/>
      <c r="C106" s="124"/>
      <c r="D106" s="124"/>
      <c r="E106" s="125">
        <f>B106+C106+D106</f>
        <v>0</v>
      </c>
    </row>
    <row r="107" spans="1:5">
      <c r="A107" s="112" t="s">
        <v>27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47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15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22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3" t="s">
        <v>48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49</v>
      </c>
      <c r="B128" s="135" t="s">
        <v>15</v>
      </c>
      <c r="C128" s="135" t="s">
        <v>22</v>
      </c>
    </row>
    <row r="129" spans="1:9">
      <c r="A129" s="136" t="s">
        <v>50</v>
      </c>
      <c r="B129" s="137"/>
      <c r="C129" s="137"/>
    </row>
    <row r="130" spans="1:9">
      <c r="A130" s="138" t="s">
        <v>51</v>
      </c>
      <c r="B130" s="138"/>
      <c r="C130" s="138"/>
    </row>
    <row r="131" spans="1:9">
      <c r="A131" s="139" t="s">
        <v>52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3" t="s">
        <v>53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54</v>
      </c>
      <c r="C136" s="150"/>
      <c r="D136" s="150"/>
      <c r="E136" s="150"/>
      <c r="F136" s="151"/>
      <c r="G136" s="149" t="s">
        <v>55</v>
      </c>
      <c r="H136" s="150"/>
      <c r="I136" s="151"/>
    </row>
    <row r="137" spans="1:9" ht="38.25">
      <c r="A137" s="152"/>
      <c r="B137" s="153" t="s">
        <v>56</v>
      </c>
      <c r="C137" s="154" t="s">
        <v>57</v>
      </c>
      <c r="D137" s="154" t="s">
        <v>58</v>
      </c>
      <c r="E137" s="154" t="s">
        <v>59</v>
      </c>
      <c r="F137" s="155" t="s">
        <v>60</v>
      </c>
      <c r="G137" s="156" t="s">
        <v>61</v>
      </c>
      <c r="H137" s="157" t="s">
        <v>62</v>
      </c>
      <c r="I137" s="158" t="s">
        <v>63</v>
      </c>
    </row>
    <row r="138" spans="1:9">
      <c r="A138" s="159" t="s">
        <v>15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64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65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22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3" t="s">
        <v>66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49</v>
      </c>
      <c r="B146" s="183" t="s">
        <v>15</v>
      </c>
      <c r="C146" s="184" t="s">
        <v>22</v>
      </c>
    </row>
    <row r="147" spans="1:3" ht="26.25" thickBot="1">
      <c r="A147" s="185" t="s">
        <v>67</v>
      </c>
      <c r="B147" s="186"/>
      <c r="C147" s="187"/>
    </row>
    <row r="168" spans="1:4" ht="48.75" customHeight="1">
      <c r="A168" s="13" t="s">
        <v>68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33</v>
      </c>
      <c r="B170" s="191"/>
      <c r="C170" s="183" t="s">
        <v>15</v>
      </c>
      <c r="D170" s="184" t="s">
        <v>22</v>
      </c>
    </row>
    <row r="171" spans="1:4" ht="66" customHeight="1">
      <c r="A171" s="192" t="s">
        <v>69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51</v>
      </c>
      <c r="B172" s="197"/>
      <c r="C172" s="198"/>
      <c r="D172" s="199"/>
    </row>
    <row r="173" spans="1:4">
      <c r="A173" s="200" t="s">
        <v>6</v>
      </c>
      <c r="B173" s="201"/>
      <c r="C173" s="140"/>
      <c r="D173" s="202"/>
    </row>
    <row r="174" spans="1:4">
      <c r="A174" s="203" t="s">
        <v>8</v>
      </c>
      <c r="B174" s="204"/>
      <c r="C174" s="137"/>
      <c r="D174" s="205"/>
    </row>
    <row r="175" spans="1:4">
      <c r="A175" s="203" t="s">
        <v>9</v>
      </c>
      <c r="B175" s="204"/>
      <c r="C175" s="137"/>
      <c r="D175" s="205"/>
    </row>
    <row r="176" spans="1:4">
      <c r="A176" s="203" t="s">
        <v>10</v>
      </c>
      <c r="B176" s="204"/>
      <c r="C176" s="137"/>
      <c r="D176" s="205"/>
    </row>
    <row r="177" spans="1:4">
      <c r="A177" s="203" t="s">
        <v>11</v>
      </c>
      <c r="B177" s="204"/>
      <c r="C177" s="137"/>
      <c r="D177" s="205"/>
    </row>
    <row r="213" spans="1:9">
      <c r="A213" s="206" t="s">
        <v>70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22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15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15</v>
      </c>
      <c r="F234" s="259" t="s">
        <v>88</v>
      </c>
      <c r="G234" s="260"/>
      <c r="H234" s="261"/>
      <c r="I234" s="262" t="s">
        <v>22</v>
      </c>
    </row>
    <row r="235" spans="1:9" ht="14.25" thickBot="1">
      <c r="A235" s="263"/>
      <c r="B235" s="264"/>
      <c r="C235" s="264"/>
      <c r="D235" s="265"/>
      <c r="E235" s="266"/>
      <c r="F235" s="267" t="s">
        <v>26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58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298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298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298"/>
      <c r="B245" s="3"/>
      <c r="C245" s="3"/>
      <c r="D245" s="3"/>
      <c r="E245" s="3"/>
      <c r="F245" s="3"/>
      <c r="G245" s="3"/>
      <c r="H245" s="3"/>
      <c r="I245" s="3"/>
    </row>
    <row r="246" spans="1:9">
      <c r="A246" s="298"/>
      <c r="B246" s="3"/>
      <c r="C246" s="3"/>
      <c r="D246" s="3"/>
      <c r="E246" s="3"/>
      <c r="F246" s="3"/>
      <c r="G246" s="3"/>
      <c r="H246" s="3"/>
      <c r="I246" s="3"/>
    </row>
    <row r="247" spans="1:9">
      <c r="A247" s="298"/>
      <c r="B247" s="3"/>
      <c r="C247" s="3"/>
      <c r="D247" s="3"/>
      <c r="E247" s="3"/>
      <c r="F247" s="3"/>
      <c r="G247" s="3"/>
      <c r="H247" s="3"/>
      <c r="I247" s="3"/>
    </row>
    <row r="248" spans="1:9">
      <c r="A248" s="298"/>
      <c r="B248" s="3"/>
      <c r="C248" s="3"/>
      <c r="D248" s="3"/>
      <c r="E248" s="3"/>
      <c r="F248" s="3"/>
      <c r="G248" s="3"/>
      <c r="H248" s="3"/>
      <c r="I248" s="3"/>
    </row>
    <row r="249" spans="1:9">
      <c r="A249" s="298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33</v>
      </c>
      <c r="B292" s="336"/>
      <c r="C292" s="215" t="s">
        <v>15</v>
      </c>
      <c r="D292" s="337" t="s">
        <v>22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22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18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15</v>
      </c>
      <c r="D457" s="305" t="s">
        <v>22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454.36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>
        <v>454.36</v>
      </c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18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499.52</v>
      </c>
      <c r="D469" s="413">
        <f>SUM(D470:D479)</f>
        <v>454.36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499.52</v>
      </c>
      <c r="D474" s="444">
        <v>454.36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18</v>
      </c>
      <c r="B479" s="362"/>
      <c r="C479" s="450"/>
      <c r="D479" s="451"/>
    </row>
    <row r="480" spans="1:4" ht="14.25" thickBot="1">
      <c r="A480" s="452" t="s">
        <v>13</v>
      </c>
      <c r="B480" s="453"/>
      <c r="C480" s="454">
        <f>C458+C469</f>
        <v>953.88</v>
      </c>
      <c r="D480" s="297">
        <f>D458+D469</f>
        <v>454.36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3"/>
    </row>
    <row r="496" spans="1:5" ht="28.5" customHeight="1" thickBot="1">
      <c r="A496" s="455" t="s">
        <v>200</v>
      </c>
      <c r="B496" s="456"/>
      <c r="C496" s="457" t="s">
        <v>15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13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22</v>
      </c>
    </row>
    <row r="516" spans="1:5" ht="14.25" thickBot="1">
      <c r="A516" s="477" t="s">
        <v>213</v>
      </c>
      <c r="B516" s="478"/>
      <c r="C516" s="394">
        <v>11649.44</v>
      </c>
      <c r="D516" s="346">
        <v>11649.44</v>
      </c>
    </row>
    <row r="517" spans="1:5" ht="14.25" thickBot="1">
      <c r="A517" s="433" t="s">
        <v>96</v>
      </c>
      <c r="B517" s="434"/>
      <c r="C517" s="413">
        <f>SUM(C516:C516)</f>
        <v>11649.44</v>
      </c>
      <c r="D517" s="413">
        <f>SUM(D516:D516)</f>
        <v>11649.44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3"/>
    </row>
    <row r="522" spans="1:5" ht="38.25" customHeight="1" thickBot="1">
      <c r="A522" s="355" t="s">
        <v>33</v>
      </c>
      <c r="B522" s="376"/>
      <c r="C522" s="213" t="s">
        <v>215</v>
      </c>
      <c r="D522" s="213" t="s">
        <v>216</v>
      </c>
      <c r="E522" s="3"/>
    </row>
    <row r="523" spans="1:5" ht="14.25" thickBot="1">
      <c r="A523" s="479" t="s">
        <v>217</v>
      </c>
      <c r="B523" s="430"/>
      <c r="C523" s="480">
        <v>118890.63</v>
      </c>
      <c r="D523" s="480">
        <v>67245.53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59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63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38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26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27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44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26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27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15</v>
      </c>
      <c r="D577" s="555" t="s">
        <v>105</v>
      </c>
    </row>
    <row r="578" spans="1:9">
      <c r="A578" s="556" t="s">
        <v>241</v>
      </c>
      <c r="B578" s="557"/>
      <c r="C578" s="558">
        <v>934.8</v>
      </c>
      <c r="D578" s="558">
        <v>700.39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0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18</v>
      </c>
      <c r="B588" s="566"/>
      <c r="C588" s="346"/>
      <c r="D588" s="346"/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934.8</v>
      </c>
      <c r="D590" s="352">
        <f>SUM(D578+D579+D580+D581+D589)</f>
        <v>700.39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15</v>
      </c>
      <c r="B596" s="578"/>
      <c r="C596" s="577" t="s">
        <v>22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49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51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51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254821</v>
      </c>
      <c r="C685" s="606">
        <f>C686+C692</f>
        <v>151138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51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254821</v>
      </c>
      <c r="C692" s="621">
        <f>SUM(C694:C695)</f>
        <v>151138</v>
      </c>
    </row>
    <row r="693" spans="1:9">
      <c r="A693" s="617" t="s">
        <v>51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>
        <v>254821</v>
      </c>
      <c r="C695" s="624">
        <v>151138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15</v>
      </c>
      <c r="B701" s="261"/>
      <c r="C701" s="259" t="s">
        <v>22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224465.61</v>
      </c>
      <c r="F746" s="641">
        <f>SUM(F747:F754)</f>
        <v>270312.8</v>
      </c>
      <c r="G746" s="642"/>
    </row>
    <row r="747" spans="1:7">
      <c r="A747" s="643" t="s">
        <v>279</v>
      </c>
      <c r="B747" s="644"/>
      <c r="C747" s="644"/>
      <c r="D747" s="645"/>
      <c r="E747" s="646">
        <v>27151.61</v>
      </c>
      <c r="F747" s="646">
        <v>27360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1">
        <v>196637.8</v>
      </c>
      <c r="F750" s="651">
        <v>242354</v>
      </c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>
        <v>676.2</v>
      </c>
      <c r="F754" s="661">
        <v>598.79999999999995</v>
      </c>
      <c r="G754" s="254"/>
    </row>
    <row r="755" spans="1:7" ht="14.25" thickBot="1">
      <c r="A755" s="638" t="s">
        <v>287</v>
      </c>
      <c r="B755" s="639"/>
      <c r="C755" s="639"/>
      <c r="D755" s="640"/>
      <c r="E755" s="662">
        <v>24.55</v>
      </c>
      <c r="F755" s="662">
        <v>-499.52</v>
      </c>
      <c r="G755" s="642"/>
    </row>
    <row r="756" spans="1:7" ht="14.25" thickBot="1">
      <c r="A756" s="663" t="s">
        <v>288</v>
      </c>
      <c r="B756" s="664"/>
      <c r="C756" s="664"/>
      <c r="D756" s="665"/>
      <c r="E756" s="666"/>
      <c r="F756" s="667"/>
      <c r="G756" s="642"/>
    </row>
    <row r="757" spans="1:7" ht="14.25" thickBot="1">
      <c r="A757" s="663" t="s">
        <v>289</v>
      </c>
      <c r="B757" s="664"/>
      <c r="C757" s="664"/>
      <c r="D757" s="665"/>
      <c r="E757" s="668"/>
      <c r="F757" s="662"/>
      <c r="G757" s="642"/>
    </row>
    <row r="758" spans="1:7" ht="14.25" thickBot="1">
      <c r="A758" s="663" t="s">
        <v>290</v>
      </c>
      <c r="B758" s="664"/>
      <c r="C758" s="664"/>
      <c r="D758" s="665"/>
      <c r="E758" s="668"/>
      <c r="F758" s="662"/>
      <c r="G758" s="642"/>
    </row>
    <row r="759" spans="1:7" ht="14.25" thickBot="1">
      <c r="A759" s="663" t="s">
        <v>291</v>
      </c>
      <c r="B759" s="664"/>
      <c r="C759" s="664"/>
      <c r="D759" s="665"/>
      <c r="E759" s="641">
        <f>E760+E768+E771+E774</f>
        <v>0</v>
      </c>
      <c r="F759" s="641">
        <f>F760+F768+F771+F774</f>
        <v>0</v>
      </c>
      <c r="G759" s="642"/>
    </row>
    <row r="760" spans="1:7">
      <c r="A760" s="643" t="s">
        <v>292</v>
      </c>
      <c r="B760" s="644"/>
      <c r="C760" s="644"/>
      <c r="D760" s="645"/>
      <c r="E760" s="669">
        <f>SUM(E761:E767)</f>
        <v>0</v>
      </c>
      <c r="F760" s="669">
        <f>SUM(F761:F767)</f>
        <v>0</v>
      </c>
      <c r="G760" s="254"/>
    </row>
    <row r="761" spans="1:7">
      <c r="A761" s="670" t="s">
        <v>293</v>
      </c>
      <c r="B761" s="671"/>
      <c r="C761" s="671"/>
      <c r="D761" s="672"/>
      <c r="E761" s="673"/>
      <c r="F761" s="674"/>
      <c r="G761" s="675"/>
    </row>
    <row r="762" spans="1:7">
      <c r="A762" s="670" t="s">
        <v>294</v>
      </c>
      <c r="B762" s="671"/>
      <c r="C762" s="671"/>
      <c r="D762" s="672"/>
      <c r="E762" s="673"/>
      <c r="F762" s="674"/>
      <c r="G762" s="675"/>
    </row>
    <row r="763" spans="1:7">
      <c r="A763" s="670" t="s">
        <v>295</v>
      </c>
      <c r="B763" s="671"/>
      <c r="C763" s="671"/>
      <c r="D763" s="672"/>
      <c r="E763" s="673"/>
      <c r="F763" s="674"/>
      <c r="G763" s="675"/>
    </row>
    <row r="764" spans="1:7">
      <c r="A764" s="670" t="s">
        <v>296</v>
      </c>
      <c r="B764" s="671"/>
      <c r="C764" s="671"/>
      <c r="D764" s="672"/>
      <c r="E764" s="673"/>
      <c r="F764" s="674"/>
      <c r="G764" s="675"/>
    </row>
    <row r="765" spans="1:7">
      <c r="A765" s="670" t="s">
        <v>297</v>
      </c>
      <c r="B765" s="671"/>
      <c r="C765" s="671"/>
      <c r="D765" s="672"/>
      <c r="E765" s="673"/>
      <c r="F765" s="674"/>
      <c r="G765" s="675"/>
    </row>
    <row r="766" spans="1:7">
      <c r="A766" s="670" t="s">
        <v>298</v>
      </c>
      <c r="B766" s="671"/>
      <c r="C766" s="671"/>
      <c r="D766" s="672"/>
      <c r="E766" s="673"/>
      <c r="F766" s="674"/>
      <c r="G766" s="675"/>
    </row>
    <row r="767" spans="1:7">
      <c r="A767" s="670" t="s">
        <v>299</v>
      </c>
      <c r="B767" s="671"/>
      <c r="C767" s="671"/>
      <c r="D767" s="672"/>
      <c r="E767" s="673"/>
      <c r="F767" s="674"/>
      <c r="G767" s="675"/>
    </row>
    <row r="768" spans="1:7">
      <c r="A768" s="655" t="s">
        <v>300</v>
      </c>
      <c r="B768" s="656"/>
      <c r="C768" s="656"/>
      <c r="D768" s="657"/>
      <c r="E768" s="676">
        <f>SUM(E769:E770)</f>
        <v>0</v>
      </c>
      <c r="F768" s="676">
        <f>SUM(F769:F770)</f>
        <v>0</v>
      </c>
      <c r="G768" s="254"/>
    </row>
    <row r="769" spans="1:7">
      <c r="A769" s="670" t="s">
        <v>301</v>
      </c>
      <c r="B769" s="671"/>
      <c r="C769" s="671"/>
      <c r="D769" s="672"/>
      <c r="E769" s="673"/>
      <c r="F769" s="674"/>
      <c r="G769" s="675"/>
    </row>
    <row r="770" spans="1:7">
      <c r="A770" s="670" t="s">
        <v>302</v>
      </c>
      <c r="B770" s="671"/>
      <c r="C770" s="671"/>
      <c r="D770" s="672"/>
      <c r="E770" s="673"/>
      <c r="F770" s="674"/>
      <c r="G770" s="675"/>
    </row>
    <row r="771" spans="1:7">
      <c r="A771" s="647" t="s">
        <v>303</v>
      </c>
      <c r="B771" s="648"/>
      <c r="C771" s="648"/>
      <c r="D771" s="649"/>
      <c r="E771" s="676">
        <f>SUM(E772:E773)</f>
        <v>0</v>
      </c>
      <c r="F771" s="676">
        <f>SUM(F772:F773)</f>
        <v>0</v>
      </c>
      <c r="G771" s="254"/>
    </row>
    <row r="772" spans="1:7">
      <c r="A772" s="670" t="s">
        <v>304</v>
      </c>
      <c r="B772" s="671"/>
      <c r="C772" s="671"/>
      <c r="D772" s="672"/>
      <c r="E772" s="673"/>
      <c r="F772" s="674"/>
      <c r="G772" s="675"/>
    </row>
    <row r="773" spans="1:7">
      <c r="A773" s="670" t="s">
        <v>305</v>
      </c>
      <c r="B773" s="671"/>
      <c r="C773" s="671"/>
      <c r="D773" s="672"/>
      <c r="E773" s="673"/>
      <c r="F773" s="674"/>
      <c r="G773" s="675"/>
    </row>
    <row r="774" spans="1:7">
      <c r="A774" s="647" t="s">
        <v>306</v>
      </c>
      <c r="B774" s="648"/>
      <c r="C774" s="648"/>
      <c r="D774" s="649"/>
      <c r="E774" s="676">
        <f>SUM(E775:E788)</f>
        <v>0</v>
      </c>
      <c r="F774" s="676">
        <f>SUM(F775:F788)</f>
        <v>0</v>
      </c>
      <c r="G774" s="254"/>
    </row>
    <row r="775" spans="1:7">
      <c r="A775" s="670" t="s">
        <v>307</v>
      </c>
      <c r="B775" s="671"/>
      <c r="C775" s="671"/>
      <c r="D775" s="672"/>
      <c r="E775" s="650"/>
      <c r="F775" s="651"/>
      <c r="G775" s="254"/>
    </row>
    <row r="776" spans="1:7">
      <c r="A776" s="670" t="s">
        <v>308</v>
      </c>
      <c r="B776" s="671"/>
      <c r="C776" s="671"/>
      <c r="D776" s="672"/>
      <c r="E776" s="650"/>
      <c r="F776" s="651"/>
      <c r="G776" s="254"/>
    </row>
    <row r="777" spans="1:7">
      <c r="A777" s="670" t="s">
        <v>309</v>
      </c>
      <c r="B777" s="671"/>
      <c r="C777" s="671"/>
      <c r="D777" s="672"/>
      <c r="E777" s="650"/>
      <c r="F777" s="651"/>
      <c r="G777" s="254"/>
    </row>
    <row r="778" spans="1:7">
      <c r="A778" s="670" t="s">
        <v>310</v>
      </c>
      <c r="B778" s="671"/>
      <c r="C778" s="671"/>
      <c r="D778" s="672"/>
      <c r="E778" s="650"/>
      <c r="F778" s="651"/>
      <c r="G778" s="254"/>
    </row>
    <row r="779" spans="1:7">
      <c r="A779" s="670" t="s">
        <v>311</v>
      </c>
      <c r="B779" s="671"/>
      <c r="C779" s="671"/>
      <c r="D779" s="672"/>
      <c r="E779" s="650"/>
      <c r="F779" s="651"/>
      <c r="G779" s="254"/>
    </row>
    <row r="780" spans="1:7">
      <c r="A780" s="670" t="s">
        <v>312</v>
      </c>
      <c r="B780" s="671"/>
      <c r="C780" s="671"/>
      <c r="D780" s="672"/>
      <c r="E780" s="650"/>
      <c r="F780" s="651"/>
      <c r="G780" s="254"/>
    </row>
    <row r="781" spans="1:7">
      <c r="A781" s="670" t="s">
        <v>313</v>
      </c>
      <c r="B781" s="671"/>
      <c r="C781" s="671"/>
      <c r="D781" s="672"/>
      <c r="E781" s="650"/>
      <c r="F781" s="651"/>
      <c r="G781" s="254"/>
    </row>
    <row r="782" spans="1:7">
      <c r="A782" s="670" t="s">
        <v>314</v>
      </c>
      <c r="B782" s="671"/>
      <c r="C782" s="671"/>
      <c r="D782" s="672"/>
      <c r="E782" s="650"/>
      <c r="F782" s="651"/>
      <c r="G782" s="254"/>
    </row>
    <row r="783" spans="1:7">
      <c r="A783" s="670" t="s">
        <v>315</v>
      </c>
      <c r="B783" s="671"/>
      <c r="C783" s="671"/>
      <c r="D783" s="672"/>
      <c r="E783" s="650"/>
      <c r="F783" s="651"/>
      <c r="G783" s="254"/>
    </row>
    <row r="784" spans="1:7">
      <c r="A784" s="677" t="s">
        <v>316</v>
      </c>
      <c r="B784" s="678"/>
      <c r="C784" s="678"/>
      <c r="D784" s="679"/>
      <c r="E784" s="650"/>
      <c r="F784" s="651"/>
      <c r="G784" s="254"/>
    </row>
    <row r="785" spans="1:7">
      <c r="A785" s="677" t="s">
        <v>317</v>
      </c>
      <c r="B785" s="678"/>
      <c r="C785" s="678"/>
      <c r="D785" s="679"/>
      <c r="E785" s="650"/>
      <c r="F785" s="651"/>
      <c r="G785" s="254"/>
    </row>
    <row r="786" spans="1:7">
      <c r="A786" s="677" t="s">
        <v>318</v>
      </c>
      <c r="B786" s="678"/>
      <c r="C786" s="678"/>
      <c r="D786" s="679"/>
      <c r="E786" s="650"/>
      <c r="F786" s="651"/>
      <c r="G786" s="254"/>
    </row>
    <row r="787" spans="1:7">
      <c r="A787" s="680" t="s">
        <v>319</v>
      </c>
      <c r="B787" s="681"/>
      <c r="C787" s="681"/>
      <c r="D787" s="682"/>
      <c r="E787" s="650"/>
      <c r="F787" s="651"/>
      <c r="G787" s="254"/>
    </row>
    <row r="788" spans="1:7" ht="14.25" thickBot="1">
      <c r="A788" s="683" t="s">
        <v>299</v>
      </c>
      <c r="B788" s="684"/>
      <c r="C788" s="684"/>
      <c r="D788" s="685"/>
      <c r="E788" s="650"/>
      <c r="F788" s="651"/>
      <c r="G788" s="254"/>
    </row>
    <row r="789" spans="1:7" ht="14.25" thickBot="1">
      <c r="A789" s="686" t="s">
        <v>320</v>
      </c>
      <c r="B789" s="687"/>
      <c r="C789" s="687"/>
      <c r="D789" s="688"/>
      <c r="E789" s="689">
        <f>SUM(E746+E755+E756+E757+E758+E759)</f>
        <v>224490.15999999997</v>
      </c>
      <c r="F789" s="689">
        <f>SUM(F746+F755+F756+F757+F758+F759)</f>
        <v>269813.27999999997</v>
      </c>
      <c r="G789" s="642"/>
    </row>
    <row r="790" spans="1:7">
      <c r="A790" s="690"/>
      <c r="B790" s="690"/>
      <c r="C790" s="690"/>
      <c r="D790" s="690"/>
      <c r="E790" s="690"/>
      <c r="F790" s="690"/>
      <c r="G790" s="642"/>
    </row>
    <row r="791" spans="1:7">
      <c r="A791" s="13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15" customHeight="1">
      <c r="A793" s="691" t="s">
        <v>322</v>
      </c>
      <c r="B793" s="692"/>
      <c r="C793" s="693" t="s">
        <v>263</v>
      </c>
      <c r="D793" s="693" t="s">
        <v>264</v>
      </c>
    </row>
    <row r="794" spans="1:7" ht="15.75" customHeight="1" thickBot="1">
      <c r="A794" s="694"/>
      <c r="B794" s="695"/>
      <c r="C794" s="696"/>
      <c r="D794" s="696"/>
    </row>
    <row r="795" spans="1:7">
      <c r="A795" s="697" t="s">
        <v>323</v>
      </c>
      <c r="B795" s="698"/>
      <c r="C795" s="614">
        <v>18185.89</v>
      </c>
      <c r="D795" s="614">
        <v>172674.19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45051.9</v>
      </c>
      <c r="D797" s="232">
        <v>31213.03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1353.13</v>
      </c>
      <c r="D800" s="232">
        <v>1416.55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>
        <v>910</v>
      </c>
      <c r="D802" s="232"/>
    </row>
    <row r="803" spans="1:4" ht="33" customHeight="1">
      <c r="A803" s="445" t="s">
        <v>331</v>
      </c>
      <c r="B803" s="446"/>
      <c r="C803" s="699"/>
      <c r="D803" s="232"/>
    </row>
    <row r="804" spans="1:4" ht="14.25" thickBot="1">
      <c r="A804" s="447" t="s">
        <v>18</v>
      </c>
      <c r="B804" s="448"/>
      <c r="C804" s="237"/>
      <c r="D804" s="238"/>
    </row>
    <row r="805" spans="1:4" ht="16.5" thickBot="1">
      <c r="A805" s="700" t="s">
        <v>83</v>
      </c>
      <c r="B805" s="701"/>
      <c r="C805" s="702">
        <f>SUM(C795:C804)</f>
        <v>65500.92</v>
      </c>
      <c r="D805" s="702">
        <f>SUM(D795:D804)</f>
        <v>205303.77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3" t="s">
        <v>333</v>
      </c>
      <c r="B837" s="704"/>
      <c r="C837" s="704"/>
      <c r="D837" s="705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6"/>
      <c r="C838" s="706"/>
      <c r="D838" s="707"/>
      <c r="E838" s="708">
        <f>E839+E840+E841</f>
        <v>0</v>
      </c>
      <c r="F838" s="708">
        <f>F839+F840+F841</f>
        <v>0</v>
      </c>
    </row>
    <row r="839" spans="1:6">
      <c r="A839" s="709" t="s">
        <v>335</v>
      </c>
      <c r="B839" s="710"/>
      <c r="C839" s="710"/>
      <c r="D839" s="711"/>
      <c r="E839" s="712"/>
      <c r="F839" s="713"/>
    </row>
    <row r="840" spans="1:6">
      <c r="A840" s="714" t="s">
        <v>336</v>
      </c>
      <c r="B840" s="715"/>
      <c r="C840" s="715"/>
      <c r="D840" s="716"/>
      <c r="E840" s="717"/>
      <c r="F840" s="718"/>
    </row>
    <row r="841" spans="1:6" ht="14.25" thickBot="1">
      <c r="A841" s="719" t="s">
        <v>337</v>
      </c>
      <c r="B841" s="720"/>
      <c r="C841" s="720"/>
      <c r="D841" s="721"/>
      <c r="E841" s="722"/>
      <c r="F841" s="723"/>
    </row>
    <row r="842" spans="1:6" ht="14.25" thickBot="1">
      <c r="A842" s="724" t="s">
        <v>338</v>
      </c>
      <c r="B842" s="725"/>
      <c r="C842" s="725"/>
      <c r="D842" s="726"/>
      <c r="E842" s="727"/>
      <c r="F842" s="728"/>
    </row>
    <row r="843" spans="1:6" ht="14.25" thickBot="1">
      <c r="A843" s="729" t="s">
        <v>339</v>
      </c>
      <c r="B843" s="730"/>
      <c r="C843" s="730"/>
      <c r="D843" s="731"/>
      <c r="E843" s="727">
        <f>E844+E845+E846+E847+E848+E849+E850+E851+E852+E853</f>
        <v>897.01</v>
      </c>
      <c r="F843" s="727">
        <f>F844+F845+F846+F847+F848+F849+F850+F851+F852+F853</f>
        <v>489.71</v>
      </c>
    </row>
    <row r="844" spans="1:6">
      <c r="A844" s="732" t="s">
        <v>340</v>
      </c>
      <c r="B844" s="733"/>
      <c r="C844" s="733"/>
      <c r="D844" s="734"/>
      <c r="E844" s="712"/>
      <c r="F844" s="712"/>
    </row>
    <row r="845" spans="1:6">
      <c r="A845" s="735" t="s">
        <v>341</v>
      </c>
      <c r="B845" s="736"/>
      <c r="C845" s="736"/>
      <c r="D845" s="737"/>
      <c r="E845" s="717"/>
      <c r="F845" s="717"/>
    </row>
    <row r="846" spans="1:6">
      <c r="A846" s="735" t="s">
        <v>342</v>
      </c>
      <c r="B846" s="736"/>
      <c r="C846" s="736"/>
      <c r="D846" s="737"/>
      <c r="E846" s="717">
        <v>300</v>
      </c>
      <c r="F846" s="717"/>
    </row>
    <row r="847" spans="1:6">
      <c r="A847" s="735" t="s">
        <v>343</v>
      </c>
      <c r="B847" s="736"/>
      <c r="C847" s="736"/>
      <c r="D847" s="737"/>
      <c r="E847" s="717"/>
      <c r="F847" s="718"/>
    </row>
    <row r="848" spans="1:6">
      <c r="A848" s="735" t="s">
        <v>344</v>
      </c>
      <c r="B848" s="736"/>
      <c r="C848" s="736"/>
      <c r="D848" s="737"/>
      <c r="E848" s="717"/>
      <c r="F848" s="718"/>
    </row>
    <row r="849" spans="1:6">
      <c r="A849" s="735" t="s">
        <v>345</v>
      </c>
      <c r="B849" s="736"/>
      <c r="C849" s="736"/>
      <c r="D849" s="737"/>
      <c r="E849" s="738"/>
      <c r="F849" s="738"/>
    </row>
    <row r="850" spans="1:6">
      <c r="A850" s="735" t="s">
        <v>346</v>
      </c>
      <c r="B850" s="736"/>
      <c r="C850" s="736"/>
      <c r="D850" s="737"/>
      <c r="E850" s="739"/>
      <c r="F850" s="738"/>
    </row>
    <row r="851" spans="1:6" ht="25.9" customHeight="1">
      <c r="A851" s="714" t="s">
        <v>347</v>
      </c>
      <c r="B851" s="715"/>
      <c r="C851" s="715"/>
      <c r="D851" s="716"/>
      <c r="E851" s="717"/>
      <c r="F851" s="718"/>
    </row>
    <row r="852" spans="1:6" ht="54.6" customHeight="1">
      <c r="A852" s="714" t="s">
        <v>348</v>
      </c>
      <c r="B852" s="715"/>
      <c r="C852" s="715"/>
      <c r="D852" s="716"/>
      <c r="E852" s="739"/>
      <c r="F852" s="738"/>
    </row>
    <row r="853" spans="1:6" ht="53.45" customHeight="1" thickBot="1">
      <c r="A853" s="719" t="s">
        <v>349</v>
      </c>
      <c r="B853" s="720"/>
      <c r="C853" s="720"/>
      <c r="D853" s="721"/>
      <c r="E853" s="738">
        <v>597.01</v>
      </c>
      <c r="F853" s="738">
        <v>489.71</v>
      </c>
    </row>
    <row r="854" spans="1:6" ht="14.25" thickBot="1">
      <c r="A854" s="740" t="s">
        <v>83</v>
      </c>
      <c r="B854" s="741"/>
      <c r="C854" s="741"/>
      <c r="D854" s="742"/>
      <c r="E854" s="413">
        <f>SUM(E838+E842+E843)</f>
        <v>897.01</v>
      </c>
      <c r="F854" s="413">
        <f>SUM(F838+F842+F843)</f>
        <v>489.71</v>
      </c>
    </row>
    <row r="878" spans="1:6">
      <c r="A878" s="13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3" t="s">
        <v>352</v>
      </c>
      <c r="B881" s="744"/>
      <c r="C881" s="744"/>
      <c r="D881" s="745"/>
      <c r="E881" s="746"/>
      <c r="F881" s="746"/>
    </row>
    <row r="882" spans="1:6" ht="14.25" thickBot="1">
      <c r="A882" s="419" t="s">
        <v>353</v>
      </c>
      <c r="B882" s="706"/>
      <c r="C882" s="706"/>
      <c r="D882" s="707"/>
      <c r="E882" s="606">
        <f>SUM(E883+E884+E888)</f>
        <v>0</v>
      </c>
      <c r="F882" s="606">
        <f>SUM(F883+F884+F888)</f>
        <v>0</v>
      </c>
    </row>
    <row r="883" spans="1:6">
      <c r="A883" s="747" t="s">
        <v>354</v>
      </c>
      <c r="B883" s="748"/>
      <c r="C883" s="748"/>
      <c r="D883" s="749"/>
      <c r="E883" s="246"/>
      <c r="F883" s="246"/>
    </row>
    <row r="884" spans="1:6">
      <c r="A884" s="314" t="s">
        <v>355</v>
      </c>
      <c r="B884" s="750"/>
      <c r="C884" s="750"/>
      <c r="D884" s="751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2"/>
      <c r="C885" s="752"/>
      <c r="D885" s="464"/>
      <c r="E885" s="231"/>
      <c r="F885" s="231"/>
    </row>
    <row r="886" spans="1:6">
      <c r="A886" s="325" t="s">
        <v>357</v>
      </c>
      <c r="B886" s="752"/>
      <c r="C886" s="752"/>
      <c r="D886" s="464"/>
      <c r="E886" s="231"/>
      <c r="F886" s="231"/>
    </row>
    <row r="887" spans="1:6">
      <c r="A887" s="325" t="s">
        <v>358</v>
      </c>
      <c r="B887" s="752"/>
      <c r="C887" s="752"/>
      <c r="D887" s="464"/>
      <c r="E887" s="231"/>
      <c r="F887" s="231"/>
    </row>
    <row r="888" spans="1:6">
      <c r="A888" s="465" t="s">
        <v>359</v>
      </c>
      <c r="B888" s="753"/>
      <c r="C888" s="753"/>
      <c r="D888" s="466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360</v>
      </c>
      <c r="B889" s="752"/>
      <c r="C889" s="752"/>
      <c r="D889" s="464"/>
      <c r="E889" s="231"/>
      <c r="F889" s="231"/>
    </row>
    <row r="890" spans="1:6">
      <c r="A890" s="325" t="s">
        <v>361</v>
      </c>
      <c r="B890" s="752"/>
      <c r="C890" s="752"/>
      <c r="D890" s="464"/>
      <c r="E890" s="231"/>
      <c r="F890" s="231"/>
    </row>
    <row r="891" spans="1:6">
      <c r="A891" s="325" t="s">
        <v>362</v>
      </c>
      <c r="B891" s="752"/>
      <c r="C891" s="752"/>
      <c r="D891" s="464"/>
      <c r="E891" s="231"/>
      <c r="F891" s="231"/>
    </row>
    <row r="892" spans="1:6">
      <c r="A892" s="325" t="s">
        <v>363</v>
      </c>
      <c r="B892" s="752"/>
      <c r="C892" s="752"/>
      <c r="D892" s="464"/>
      <c r="E892" s="231"/>
      <c r="F892" s="231"/>
    </row>
    <row r="893" spans="1:6" ht="65.45" customHeight="1" thickBot="1">
      <c r="A893" s="754" t="s">
        <v>364</v>
      </c>
      <c r="B893" s="755"/>
      <c r="C893" s="755"/>
      <c r="D893" s="756"/>
      <c r="E893" s="611"/>
      <c r="F893" s="611"/>
    </row>
    <row r="894" spans="1:6" ht="14.25" thickBot="1">
      <c r="A894" s="757" t="s">
        <v>365</v>
      </c>
      <c r="B894" s="758"/>
      <c r="C894" s="758"/>
      <c r="D894" s="759"/>
      <c r="E894" s="760">
        <f>SUM(E881+E882)</f>
        <v>0</v>
      </c>
      <c r="F894" s="760">
        <f>SUM(F881+F882)</f>
        <v>0</v>
      </c>
    </row>
    <row r="921" spans="1:6" ht="14.25">
      <c r="A921" s="61" t="s">
        <v>366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61"/>
      <c r="B923" s="762"/>
      <c r="C923" s="762"/>
      <c r="D923" s="763"/>
      <c r="E923" s="764" t="s">
        <v>263</v>
      </c>
      <c r="F923" s="765" t="s">
        <v>264</v>
      </c>
    </row>
    <row r="924" spans="1:6" ht="14.25" thickBot="1">
      <c r="A924" s="766" t="s">
        <v>367</v>
      </c>
      <c r="B924" s="767"/>
      <c r="C924" s="767"/>
      <c r="D924" s="768"/>
      <c r="E924" s="746"/>
      <c r="F924" s="746"/>
    </row>
    <row r="925" spans="1:6" ht="14.25" thickBot="1">
      <c r="A925" s="769" t="s">
        <v>368</v>
      </c>
      <c r="B925" s="770"/>
      <c r="C925" s="770"/>
      <c r="D925" s="771"/>
      <c r="E925" s="606">
        <f>SUM(E926:E927)</f>
        <v>3.49</v>
      </c>
      <c r="F925" s="606">
        <f>SUM(F926:F927)</f>
        <v>1.37</v>
      </c>
    </row>
    <row r="926" spans="1:6" ht="22.5" customHeight="1">
      <c r="A926" s="772" t="s">
        <v>369</v>
      </c>
      <c r="B926" s="773"/>
      <c r="C926" s="773"/>
      <c r="D926" s="774"/>
      <c r="E926" s="378">
        <v>3.49</v>
      </c>
      <c r="F926" s="378">
        <v>1.37</v>
      </c>
    </row>
    <row r="927" spans="1:6" ht="15.75" customHeight="1" thickBot="1">
      <c r="A927" s="775" t="s">
        <v>370</v>
      </c>
      <c r="B927" s="776"/>
      <c r="C927" s="776"/>
      <c r="D927" s="777"/>
      <c r="E927" s="237"/>
      <c r="F927" s="237"/>
    </row>
    <row r="928" spans="1:6">
      <c r="A928" s="778" t="s">
        <v>371</v>
      </c>
      <c r="B928" s="779"/>
      <c r="C928" s="779"/>
      <c r="D928" s="780"/>
      <c r="E928" s="781">
        <f>SUM(E929:E935)</f>
        <v>0</v>
      </c>
      <c r="F928" s="781">
        <f>SUM(F929:F935)</f>
        <v>0</v>
      </c>
    </row>
    <row r="929" spans="1:6">
      <c r="A929" s="782" t="s">
        <v>372</v>
      </c>
      <c r="B929" s="783"/>
      <c r="C929" s="783"/>
      <c r="D929" s="784"/>
      <c r="E929" s="224"/>
      <c r="F929" s="224"/>
    </row>
    <row r="930" spans="1:6">
      <c r="A930" s="782" t="s">
        <v>373</v>
      </c>
      <c r="B930" s="783"/>
      <c r="C930" s="783"/>
      <c r="D930" s="784"/>
      <c r="E930" s="231"/>
      <c r="F930" s="231"/>
    </row>
    <row r="931" spans="1:6">
      <c r="A931" s="785" t="s">
        <v>374</v>
      </c>
      <c r="B931" s="786"/>
      <c r="C931" s="786"/>
      <c r="D931" s="787"/>
      <c r="E931" s="378"/>
      <c r="F931" s="378"/>
    </row>
    <row r="932" spans="1:6">
      <c r="A932" s="788" t="s">
        <v>375</v>
      </c>
      <c r="B932" s="789"/>
      <c r="C932" s="789"/>
      <c r="D932" s="790"/>
      <c r="E932" s="231"/>
      <c r="F932" s="231"/>
    </row>
    <row r="933" spans="1:6">
      <c r="A933" s="788" t="s">
        <v>376</v>
      </c>
      <c r="B933" s="789"/>
      <c r="C933" s="789"/>
      <c r="D933" s="790"/>
      <c r="E933" s="237"/>
      <c r="F933" s="237"/>
    </row>
    <row r="934" spans="1:6">
      <c r="A934" s="788" t="s">
        <v>377</v>
      </c>
      <c r="B934" s="789"/>
      <c r="C934" s="789"/>
      <c r="D934" s="790"/>
      <c r="E934" s="237"/>
      <c r="F934" s="237"/>
    </row>
    <row r="935" spans="1:6" ht="14.25" thickBot="1">
      <c r="A935" s="791" t="s">
        <v>135</v>
      </c>
      <c r="B935" s="792"/>
      <c r="C935" s="792"/>
      <c r="D935" s="793"/>
      <c r="E935" s="237"/>
      <c r="F935" s="237"/>
    </row>
    <row r="936" spans="1:6" ht="16.5" thickBot="1">
      <c r="A936" s="700" t="s">
        <v>83</v>
      </c>
      <c r="B936" s="794"/>
      <c r="C936" s="794"/>
      <c r="D936" s="701"/>
      <c r="E936" s="795">
        <f>SUM(E924+E925+E928)</f>
        <v>3.49</v>
      </c>
      <c r="F936" s="795">
        <f>SUM(F924+F925+F928)</f>
        <v>1.37</v>
      </c>
    </row>
    <row r="937" spans="1:6" ht="15.75">
      <c r="A937" s="796"/>
      <c r="B937" s="796"/>
      <c r="C937" s="796"/>
      <c r="D937" s="796"/>
      <c r="E937" s="797"/>
      <c r="F937" s="797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6"/>
      <c r="C942" s="706"/>
      <c r="D942" s="707"/>
      <c r="E942" s="606">
        <f>E943+E944</f>
        <v>0</v>
      </c>
      <c r="F942" s="606">
        <f>F943+F944</f>
        <v>0</v>
      </c>
    </row>
    <row r="943" spans="1:6">
      <c r="A943" s="732" t="s">
        <v>379</v>
      </c>
      <c r="B943" s="733"/>
      <c r="C943" s="733"/>
      <c r="D943" s="734"/>
      <c r="E943" s="275"/>
      <c r="F943" s="798"/>
    </row>
    <row r="944" spans="1:6" ht="14.25" thickBot="1">
      <c r="A944" s="799" t="s">
        <v>380</v>
      </c>
      <c r="B944" s="800"/>
      <c r="C944" s="800"/>
      <c r="D944" s="801"/>
      <c r="E944" s="611"/>
      <c r="F944" s="612"/>
    </row>
    <row r="945" spans="1:6" ht="14.25" thickBot="1">
      <c r="A945" s="419" t="s">
        <v>381</v>
      </c>
      <c r="B945" s="706"/>
      <c r="C945" s="706"/>
      <c r="D945" s="707"/>
      <c r="E945" s="606">
        <f>SUM(E946:E951)</f>
        <v>0</v>
      </c>
      <c r="F945" s="606">
        <f>SUM(F946:F951)</f>
        <v>0</v>
      </c>
    </row>
    <row r="946" spans="1:6">
      <c r="A946" s="735" t="s">
        <v>382</v>
      </c>
      <c r="B946" s="736"/>
      <c r="C946" s="736"/>
      <c r="D946" s="737"/>
      <c r="E946" s="231"/>
      <c r="F946" s="231"/>
    </row>
    <row r="947" spans="1:6">
      <c r="A947" s="714" t="s">
        <v>383</v>
      </c>
      <c r="B947" s="715"/>
      <c r="C947" s="715"/>
      <c r="D947" s="716"/>
      <c r="E947" s="231"/>
      <c r="F947" s="231"/>
    </row>
    <row r="948" spans="1:6">
      <c r="A948" s="714" t="s">
        <v>384</v>
      </c>
      <c r="B948" s="715"/>
      <c r="C948" s="715"/>
      <c r="D948" s="716"/>
      <c r="E948" s="237"/>
      <c r="F948" s="237">
        <v>0</v>
      </c>
    </row>
    <row r="949" spans="1:6">
      <c r="A949" s="714" t="s">
        <v>385</v>
      </c>
      <c r="B949" s="715"/>
      <c r="C949" s="715"/>
      <c r="D949" s="716"/>
      <c r="E949" s="237"/>
      <c r="F949" s="237"/>
    </row>
    <row r="950" spans="1:6">
      <c r="A950" s="714" t="s">
        <v>386</v>
      </c>
      <c r="B950" s="715"/>
      <c r="C950" s="715"/>
      <c r="D950" s="716"/>
      <c r="E950" s="237"/>
      <c r="F950" s="237"/>
    </row>
    <row r="951" spans="1:6" ht="14.25" thickBot="1">
      <c r="A951" s="802" t="s">
        <v>135</v>
      </c>
      <c r="B951" s="803"/>
      <c r="C951" s="803"/>
      <c r="D951" s="804"/>
      <c r="E951" s="237"/>
      <c r="F951" s="237"/>
    </row>
    <row r="952" spans="1:6" ht="14.25" thickBot="1">
      <c r="A952" s="433"/>
      <c r="B952" s="805"/>
      <c r="C952" s="805"/>
      <c r="D952" s="434"/>
      <c r="E952" s="413">
        <f>SUM(E942+E945)</f>
        <v>0</v>
      </c>
      <c r="F952" s="413">
        <f>SUM(F942+F945)</f>
        <v>0</v>
      </c>
    </row>
    <row r="968" spans="1:6" ht="15.75">
      <c r="A968" s="806" t="s">
        <v>387</v>
      </c>
      <c r="B968" s="806"/>
      <c r="C968" s="806"/>
      <c r="D968" s="806"/>
      <c r="E968" s="806"/>
      <c r="F968" s="806"/>
    </row>
    <row r="969" spans="1:6" ht="14.25" thickBot="1">
      <c r="A969" s="807"/>
      <c r="B969" s="254"/>
      <c r="C969" s="254"/>
      <c r="D969" s="254"/>
      <c r="E969" s="254"/>
      <c r="F969" s="254"/>
    </row>
    <row r="970" spans="1:6" ht="14.25" thickBot="1">
      <c r="A970" s="808" t="s">
        <v>388</v>
      </c>
      <c r="B970" s="809"/>
      <c r="C970" s="810" t="s">
        <v>389</v>
      </c>
      <c r="D970" s="811"/>
      <c r="E970" s="811"/>
      <c r="F970" s="812"/>
    </row>
    <row r="971" spans="1:6" ht="14.25" thickBot="1">
      <c r="A971" s="813"/>
      <c r="B971" s="814"/>
      <c r="C971" s="815" t="s">
        <v>390</v>
      </c>
      <c r="D971" s="816" t="s">
        <v>391</v>
      </c>
      <c r="E971" s="817" t="s">
        <v>265</v>
      </c>
      <c r="F971" s="816" t="s">
        <v>268</v>
      </c>
    </row>
    <row r="972" spans="1:6">
      <c r="A972" s="818" t="s">
        <v>392</v>
      </c>
      <c r="B972" s="340"/>
      <c r="C972" s="819">
        <f>SUM(C973:C973)</f>
        <v>0</v>
      </c>
      <c r="D972" s="819">
        <f t="shared" ref="D972:E972" si="22">SUM(D973:D973)</f>
        <v>0</v>
      </c>
      <c r="E972" s="819">
        <f t="shared" si="22"/>
        <v>0</v>
      </c>
      <c r="F972" s="290">
        <f>SUM(F973:F973)</f>
        <v>11375.21</v>
      </c>
    </row>
    <row r="973" spans="1:6">
      <c r="A973" s="820" t="s">
        <v>393</v>
      </c>
      <c r="B973" s="344"/>
      <c r="C973" s="819"/>
      <c r="D973" s="819"/>
      <c r="E973" s="819"/>
      <c r="F973" s="231">
        <v>11375.21</v>
      </c>
    </row>
    <row r="974" spans="1:6">
      <c r="A974" s="820"/>
      <c r="B974" s="344"/>
      <c r="C974" s="289"/>
      <c r="D974" s="231"/>
      <c r="E974" s="230"/>
      <c r="F974" s="231"/>
    </row>
    <row r="975" spans="1:6">
      <c r="A975" s="820" t="s">
        <v>394</v>
      </c>
      <c r="B975" s="344"/>
      <c r="C975" s="289"/>
      <c r="D975" s="231"/>
      <c r="E975" s="230"/>
      <c r="F975" s="231"/>
    </row>
    <row r="976" spans="1:6">
      <c r="A976" s="821" t="s">
        <v>395</v>
      </c>
      <c r="B976" s="446"/>
      <c r="C976" s="289"/>
      <c r="D976" s="231"/>
      <c r="E976" s="230"/>
      <c r="F976" s="231"/>
    </row>
    <row r="977" spans="1:7" ht="14.25" thickBot="1">
      <c r="A977" s="822" t="s">
        <v>396</v>
      </c>
      <c r="B977" s="362"/>
      <c r="C977" s="823"/>
      <c r="D977" s="237"/>
      <c r="E977" s="236"/>
      <c r="F977" s="237">
        <v>722</v>
      </c>
    </row>
    <row r="978" spans="1:7" ht="14.25" thickBot="1">
      <c r="A978" s="824" t="s">
        <v>136</v>
      </c>
      <c r="B978" s="825"/>
      <c r="C978" s="826">
        <f>C972+C976+C977</f>
        <v>0</v>
      </c>
      <c r="D978" s="826">
        <f>D972+D976+D977</f>
        <v>0</v>
      </c>
      <c r="E978" s="826">
        <f>E972+E976+E977</f>
        <v>0</v>
      </c>
      <c r="F978" s="826">
        <f>F972+F976+F977</f>
        <v>12097.21</v>
      </c>
    </row>
    <row r="981" spans="1:7" ht="30" customHeight="1">
      <c r="A981" s="206" t="s">
        <v>397</v>
      </c>
      <c r="B981" s="206"/>
      <c r="C981" s="206"/>
      <c r="D981" s="206"/>
      <c r="E981" s="827"/>
      <c r="F981" s="827"/>
    </row>
    <row r="983" spans="1:7" ht="15">
      <c r="A983" s="299" t="s">
        <v>398</v>
      </c>
      <c r="B983" s="299"/>
      <c r="C983" s="299"/>
      <c r="D983" s="299"/>
    </row>
    <row r="984" spans="1:7" ht="14.25" thickBot="1">
      <c r="A984" s="208"/>
      <c r="B984" s="254"/>
      <c r="C984" s="254"/>
      <c r="D984" s="254"/>
    </row>
    <row r="985" spans="1:7" ht="51.75" thickBot="1">
      <c r="A985" s="355" t="s">
        <v>33</v>
      </c>
      <c r="B985" s="356"/>
      <c r="C985" s="304" t="s">
        <v>399</v>
      </c>
      <c r="D985" s="304" t="s">
        <v>400</v>
      </c>
      <c r="G985" s="1" t="s">
        <v>0</v>
      </c>
    </row>
    <row r="986" spans="1:7" ht="14.25" thickBot="1">
      <c r="A986" s="479" t="s">
        <v>401</v>
      </c>
      <c r="B986" s="828"/>
      <c r="C986" s="829">
        <v>26</v>
      </c>
      <c r="D986" s="830">
        <v>23</v>
      </c>
    </row>
    <row r="989" spans="1:7" ht="24" customHeight="1">
      <c r="A989" s="299" t="s">
        <v>402</v>
      </c>
      <c r="B989" s="299"/>
      <c r="C989" s="299"/>
      <c r="D989" s="299"/>
      <c r="E989" s="299"/>
      <c r="F989" s="299"/>
    </row>
    <row r="990" spans="1:7" ht="16.5" thickBot="1">
      <c r="A990" s="254"/>
      <c r="B990" s="429"/>
      <c r="C990" s="429"/>
      <c r="D990" s="254"/>
      <c r="E990" s="254"/>
    </row>
    <row r="991" spans="1:7" ht="51.75" thickBot="1">
      <c r="A991" s="815" t="s">
        <v>403</v>
      </c>
      <c r="B991" s="816" t="s">
        <v>404</v>
      </c>
      <c r="C991" s="816" t="s">
        <v>151</v>
      </c>
      <c r="D991" s="214" t="s">
        <v>405</v>
      </c>
      <c r="E991" s="213" t="s">
        <v>406</v>
      </c>
    </row>
    <row r="992" spans="1:7">
      <c r="A992" s="831" t="s">
        <v>80</v>
      </c>
      <c r="B992" s="246" t="s">
        <v>407</v>
      </c>
      <c r="C992" s="246">
        <v>0</v>
      </c>
      <c r="D992" s="247" t="s">
        <v>407</v>
      </c>
      <c r="E992" s="246" t="s">
        <v>407</v>
      </c>
    </row>
    <row r="993" spans="1:5">
      <c r="A993" s="832" t="s">
        <v>81</v>
      </c>
      <c r="B993" s="231"/>
      <c r="C993" s="231"/>
      <c r="D993" s="230"/>
      <c r="E993" s="231"/>
    </row>
    <row r="994" spans="1:5">
      <c r="A994" s="832" t="s">
        <v>408</v>
      </c>
      <c r="B994" s="231"/>
      <c r="C994" s="231"/>
      <c r="D994" s="230"/>
      <c r="E994" s="231"/>
    </row>
    <row r="995" spans="1:5">
      <c r="A995" s="832" t="s">
        <v>409</v>
      </c>
      <c r="B995" s="231"/>
      <c r="C995" s="231"/>
      <c r="D995" s="230"/>
      <c r="E995" s="231"/>
    </row>
    <row r="996" spans="1:5">
      <c r="A996" s="832" t="s">
        <v>410</v>
      </c>
      <c r="B996" s="231"/>
      <c r="C996" s="231"/>
      <c r="D996" s="230"/>
      <c r="E996" s="231"/>
    </row>
    <row r="997" spans="1:5">
      <c r="A997" s="832" t="s">
        <v>411</v>
      </c>
      <c r="B997" s="231"/>
      <c r="C997" s="231"/>
      <c r="D997" s="230"/>
      <c r="E997" s="231"/>
    </row>
    <row r="998" spans="1:5">
      <c r="A998" s="832" t="s">
        <v>412</v>
      </c>
      <c r="B998" s="231"/>
      <c r="C998" s="231"/>
      <c r="D998" s="230"/>
      <c r="E998" s="231"/>
    </row>
    <row r="999" spans="1:5" ht="14.25" thickBot="1">
      <c r="A999" s="833" t="s">
        <v>413</v>
      </c>
      <c r="B999" s="611"/>
      <c r="C999" s="611"/>
      <c r="D999" s="834"/>
      <c r="E999" s="611"/>
    </row>
    <row r="1010" spans="1:5" ht="14.25">
      <c r="A1010" s="573" t="s">
        <v>414</v>
      </c>
      <c r="B1010" s="835"/>
      <c r="C1010" s="835"/>
      <c r="D1010" s="835"/>
      <c r="E1010" s="835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6" t="s">
        <v>403</v>
      </c>
      <c r="B1012" s="837" t="s">
        <v>404</v>
      </c>
      <c r="C1012" s="837" t="s">
        <v>151</v>
      </c>
      <c r="D1012" s="838" t="s">
        <v>415</v>
      </c>
      <c r="E1012" s="839" t="s">
        <v>406</v>
      </c>
    </row>
    <row r="1013" spans="1:5">
      <c r="A1013" s="831" t="s">
        <v>80</v>
      </c>
      <c r="B1013" s="246" t="s">
        <v>407</v>
      </c>
      <c r="C1013" s="246">
        <v>0</v>
      </c>
      <c r="D1013" s="247" t="s">
        <v>407</v>
      </c>
      <c r="E1013" s="246" t="s">
        <v>407</v>
      </c>
    </row>
    <row r="1014" spans="1:5">
      <c r="A1014" s="832" t="s">
        <v>81</v>
      </c>
      <c r="B1014" s="231"/>
      <c r="C1014" s="231"/>
      <c r="D1014" s="230"/>
      <c r="E1014" s="231"/>
    </row>
    <row r="1015" spans="1:5">
      <c r="A1015" s="832" t="s">
        <v>408</v>
      </c>
      <c r="B1015" s="231"/>
      <c r="C1015" s="231"/>
      <c r="D1015" s="230"/>
      <c r="E1015" s="231"/>
    </row>
    <row r="1016" spans="1:5">
      <c r="A1016" s="832" t="s">
        <v>409</v>
      </c>
      <c r="B1016" s="231"/>
      <c r="C1016" s="231"/>
      <c r="D1016" s="230"/>
      <c r="E1016" s="231"/>
    </row>
    <row r="1017" spans="1:5">
      <c r="A1017" s="832" t="s">
        <v>410</v>
      </c>
      <c r="B1017" s="231"/>
      <c r="C1017" s="231"/>
      <c r="D1017" s="230"/>
      <c r="E1017" s="231"/>
    </row>
    <row r="1018" spans="1:5">
      <c r="A1018" s="832" t="s">
        <v>411</v>
      </c>
      <c r="B1018" s="231"/>
      <c r="C1018" s="231"/>
      <c r="D1018" s="230"/>
      <c r="E1018" s="231"/>
    </row>
    <row r="1019" spans="1:5">
      <c r="A1019" s="832" t="s">
        <v>412</v>
      </c>
      <c r="B1019" s="231"/>
      <c r="C1019" s="231"/>
      <c r="D1019" s="230"/>
      <c r="E1019" s="231"/>
    </row>
    <row r="1020" spans="1:5" ht="14.25" thickBot="1">
      <c r="A1020" s="833" t="s">
        <v>413</v>
      </c>
      <c r="B1020" s="611"/>
      <c r="C1020" s="611"/>
      <c r="D1020" s="834"/>
      <c r="E1020" s="611"/>
    </row>
    <row r="1028" spans="1:7" ht="15">
      <c r="A1028" s="840"/>
      <c r="B1028" s="840"/>
      <c r="C1028" s="841"/>
      <c r="D1028" s="842"/>
      <c r="E1028" s="840"/>
      <c r="F1028" s="840"/>
    </row>
    <row r="1029" spans="1:7" ht="15">
      <c r="A1029" s="843" t="s">
        <v>416</v>
      </c>
      <c r="B1029" s="843"/>
      <c r="C1029" s="841">
        <v>45733</v>
      </c>
      <c r="D1029" s="841"/>
      <c r="E1029" s="843"/>
      <c r="F1029" s="842" t="s">
        <v>417</v>
      </c>
      <c r="G1029" s="842"/>
    </row>
    <row r="1030" spans="1:7" ht="15">
      <c r="A1030" s="843" t="s">
        <v>418</v>
      </c>
      <c r="B1030" s="335"/>
      <c r="C1030" s="842" t="s">
        <v>419</v>
      </c>
      <c r="D1030" s="844"/>
      <c r="E1030" s="843"/>
      <c r="F1030" s="842" t="s">
        <v>420</v>
      </c>
      <c r="G1030" s="842"/>
    </row>
  </sheetData>
  <sheetProtection algorithmName="SHA-512" hashValue="AzI4ckMYQViUFs7AGW3Mw195pEb6Wrp9/wMAU0i5/azuekU8TUq0iWEcRs8QwCpjktg9L8WDDjZIVJKWHonlEw==" saltValue="zu02k/vFnQijQGK39rlOHA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&amp;C&amp;"Arial,Pogrubiony"Przedszkole Nr 263, ul. Miła 39, 01-050 Warszawa&amp;"Arial,Normalny"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2025-04-17T07:52:32Z</dcterms:created>
  <dcterms:modified xsi:type="dcterms:W3CDTF">2025-04-17T07:53:06Z</dcterms:modified>
</cp:coreProperties>
</file>